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Y:\04　国民健康保険担当（H30.4月～）\1_庶務（予算経理・監査・運協含む、下記以外の全ての業務）\1_7_国保運営協議会\★R5.5.18\資料（作成中）\"/>
    </mc:Choice>
  </mc:AlternateContent>
  <xr:revisionPtr revIDLastSave="0" documentId="13_ncr:1_{BE1DF654-7201-4E59-ACF5-F71C730C0A97}" xr6:coauthVersionLast="36" xr6:coauthVersionMax="36" xr10:uidLastSave="{00000000-0000-0000-0000-000000000000}"/>
  <bookViews>
    <workbookView xWindow="0" yWindow="30" windowWidth="19200" windowHeight="8490" tabRatio="854" xr2:uid="{00000000-000D-0000-FFFF-FFFF00000000}"/>
  </bookViews>
  <sheets>
    <sheet name="当初賦課比較" sheetId="4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40" l="1"/>
  <c r="I28" i="40"/>
  <c r="K17" i="40" l="1"/>
  <c r="K13" i="40"/>
  <c r="K32" i="40" s="1"/>
  <c r="K9" i="40"/>
  <c r="K28" i="40" s="1"/>
  <c r="E32" i="40"/>
  <c r="E31" i="40"/>
  <c r="E30" i="40"/>
  <c r="E29" i="40"/>
  <c r="E28" i="40"/>
  <c r="E36" i="40" s="1"/>
  <c r="E27" i="40"/>
  <c r="E35" i="40" s="1"/>
  <c r="E26" i="40"/>
  <c r="E34" i="40" s="1"/>
  <c r="E25" i="40"/>
  <c r="E33" i="40" s="1"/>
  <c r="E21" i="40"/>
  <c r="E38" i="40" s="1"/>
  <c r="E20" i="40"/>
  <c r="E19" i="40"/>
  <c r="E18" i="40"/>
  <c r="I32" i="40"/>
  <c r="G32" i="40"/>
  <c r="I31" i="40"/>
  <c r="G31" i="40"/>
  <c r="I30" i="40"/>
  <c r="G30" i="40"/>
  <c r="I29" i="40"/>
  <c r="G29" i="40"/>
  <c r="G28" i="40"/>
  <c r="G27" i="40"/>
  <c r="G35" i="40" s="1"/>
  <c r="I26" i="40"/>
  <c r="G26" i="40"/>
  <c r="G34" i="40" s="1"/>
  <c r="I25" i="40"/>
  <c r="G25" i="40"/>
  <c r="G33" i="40" s="1"/>
  <c r="I21" i="40"/>
  <c r="G21" i="40"/>
  <c r="I20" i="40"/>
  <c r="G20" i="40"/>
  <c r="I19" i="40"/>
  <c r="G19" i="40"/>
  <c r="I18" i="40"/>
  <c r="G18" i="40"/>
  <c r="K16" i="40"/>
  <c r="K15" i="40"/>
  <c r="K14" i="40"/>
  <c r="K12" i="40"/>
  <c r="K31" i="40" s="1"/>
  <c r="K11" i="40"/>
  <c r="K30" i="40" s="1"/>
  <c r="K10" i="40"/>
  <c r="K29" i="40" s="1"/>
  <c r="K8" i="40"/>
  <c r="K27" i="40" s="1"/>
  <c r="K7" i="40"/>
  <c r="K26" i="40" s="1"/>
  <c r="K6" i="40"/>
  <c r="K25" i="40" s="1"/>
  <c r="G36" i="40" l="1"/>
  <c r="K21" i="40"/>
  <c r="I36" i="40"/>
  <c r="I35" i="40"/>
  <c r="I34" i="40"/>
  <c r="I33" i="40"/>
  <c r="K36" i="40"/>
  <c r="K33" i="40"/>
  <c r="K34" i="40"/>
  <c r="K35" i="40"/>
  <c r="I38" i="40"/>
  <c r="G38" i="40"/>
  <c r="K18" i="40"/>
  <c r="K19" i="40"/>
  <c r="K20" i="40"/>
  <c r="K38" i="40" l="1"/>
</calcChain>
</file>

<file path=xl/sharedStrings.xml><?xml version="1.0" encoding="utf-8"?>
<sst xmlns="http://schemas.openxmlformats.org/spreadsheetml/2006/main" count="163" uniqueCount="19">
  <si>
    <t>所得割</t>
    <rPh sb="0" eb="2">
      <t>ショトク</t>
    </rPh>
    <rPh sb="2" eb="3">
      <t>ワリ</t>
    </rPh>
    <phoneticPr fontId="2"/>
  </si>
  <si>
    <t>一人当たり保険料</t>
    <rPh sb="0" eb="2">
      <t>ヒトリ</t>
    </rPh>
    <rPh sb="2" eb="3">
      <t>ア</t>
    </rPh>
    <rPh sb="5" eb="7">
      <t>ホケン</t>
    </rPh>
    <rPh sb="7" eb="8">
      <t>リョウ</t>
    </rPh>
    <phoneticPr fontId="2"/>
  </si>
  <si>
    <t>％</t>
  </si>
  <si>
    <t>一人当たり保険料（①・②平均）</t>
  </si>
  <si>
    <t>平等割</t>
    <rPh sb="0" eb="2">
      <t>ビョウドウ</t>
    </rPh>
    <rPh sb="2" eb="3">
      <t>ワリ</t>
    </rPh>
    <phoneticPr fontId="2"/>
  </si>
  <si>
    <t>均等割</t>
    <rPh sb="0" eb="3">
      <t>キントウワ</t>
    </rPh>
    <phoneticPr fontId="2"/>
  </si>
  <si>
    <t>円</t>
    <rPh sb="0" eb="1">
      <t>エン</t>
    </rPh>
    <phoneticPr fontId="2"/>
  </si>
  <si>
    <t>医療分　　　　　　　　　ア</t>
    <rPh sb="0" eb="2">
      <t>イリョウ</t>
    </rPh>
    <rPh sb="2" eb="3">
      <t>ブン</t>
    </rPh>
    <phoneticPr fontId="2"/>
  </si>
  <si>
    <t>②　０歳～３９歳　６５歳～７４歳　（介護保険料負担なし）</t>
    <rPh sb="3" eb="4">
      <t>サイ</t>
    </rPh>
    <rPh sb="7" eb="8">
      <t>サイ</t>
    </rPh>
    <rPh sb="11" eb="12">
      <t>サイ</t>
    </rPh>
    <rPh sb="15" eb="16">
      <t>サイ</t>
    </rPh>
    <rPh sb="18" eb="20">
      <t>カイゴ</t>
    </rPh>
    <rPh sb="20" eb="22">
      <t>ホケン</t>
    </rPh>
    <rPh sb="22" eb="23">
      <t>リョウ</t>
    </rPh>
    <rPh sb="23" eb="25">
      <t>フタン</t>
    </rPh>
    <phoneticPr fontId="2"/>
  </si>
  <si>
    <t>①　４０歳～６４歳　（介護保険料負担あり）</t>
    <rPh sb="4" eb="5">
      <t>サイ</t>
    </rPh>
    <rPh sb="8" eb="9">
      <t>サイ</t>
    </rPh>
    <rPh sb="11" eb="13">
      <t>カイゴ</t>
    </rPh>
    <rPh sb="13" eb="15">
      <t>ホケン</t>
    </rPh>
    <rPh sb="15" eb="16">
      <t>リョウ</t>
    </rPh>
    <rPh sb="16" eb="18">
      <t>フタン</t>
    </rPh>
    <phoneticPr fontId="2"/>
  </si>
  <si>
    <t>支援分　　　　　　イ</t>
    <rPh sb="0" eb="2">
      <t>シエン</t>
    </rPh>
    <rPh sb="2" eb="3">
      <t>ブン</t>
    </rPh>
    <phoneticPr fontId="2"/>
  </si>
  <si>
    <t>介護分　　　　　　　　　ウ</t>
    <rPh sb="0" eb="2">
      <t>カイゴ</t>
    </rPh>
    <rPh sb="2" eb="3">
      <t>ブン</t>
    </rPh>
    <phoneticPr fontId="2"/>
  </si>
  <si>
    <t>全体分　　　　　　ア+イ+ウ</t>
    <rPh sb="0" eb="2">
      <t>ゼンタイ</t>
    </rPh>
    <rPh sb="2" eb="3">
      <t>ブン</t>
    </rPh>
    <phoneticPr fontId="2"/>
  </si>
  <si>
    <t>全体分　　　　　　ア+イ</t>
    <rPh sb="0" eb="2">
      <t>ゼンタイ</t>
    </rPh>
    <rPh sb="2" eb="3">
      <t>ブン</t>
    </rPh>
    <phoneticPr fontId="2"/>
  </si>
  <si>
    <t>対前年度比較</t>
    <rPh sb="0" eb="1">
      <t>タイ</t>
    </rPh>
    <rPh sb="1" eb="3">
      <t>ゼンネン</t>
    </rPh>
    <rPh sb="3" eb="4">
      <t>ド</t>
    </rPh>
    <rPh sb="4" eb="6">
      <t>ヒカク</t>
    </rPh>
    <phoneticPr fontId="2"/>
  </si>
  <si>
    <t>令和５年度　国民健康保険料率(案)</t>
    <rPh sb="0" eb="2">
      <t>レイワ</t>
    </rPh>
    <rPh sb="3" eb="5">
      <t>ネンド</t>
    </rPh>
    <rPh sb="6" eb="8">
      <t>コクミン</t>
    </rPh>
    <rPh sb="8" eb="10">
      <t>ケンコウ</t>
    </rPh>
    <rPh sb="10" eb="12">
      <t>ホケン</t>
    </rPh>
    <rPh sb="12" eb="14">
      <t>リョウリツ</t>
    </rPh>
    <rPh sb="15" eb="16">
      <t>アン</t>
    </rPh>
    <phoneticPr fontId="2"/>
  </si>
  <si>
    <t>令和４年度         (当初賦課決定時）</t>
    <rPh sb="0" eb="2">
      <t>レイワ</t>
    </rPh>
    <rPh sb="3" eb="5">
      <t>ネンド</t>
    </rPh>
    <rPh sb="15" eb="17">
      <t>トウショ</t>
    </rPh>
    <rPh sb="17" eb="19">
      <t>フカ</t>
    </rPh>
    <phoneticPr fontId="2"/>
  </si>
  <si>
    <t>令和３年度         (当初賦課決定時）</t>
    <rPh sb="0" eb="2">
      <t>レイワ</t>
    </rPh>
    <rPh sb="3" eb="5">
      <t>ネンド</t>
    </rPh>
    <rPh sb="15" eb="17">
      <t>トウショ</t>
    </rPh>
    <rPh sb="17" eb="19">
      <t>フカ</t>
    </rPh>
    <rPh sb="19" eb="21">
      <t>ケッテイ</t>
    </rPh>
    <phoneticPr fontId="2"/>
  </si>
  <si>
    <t>令和５年度       (案）</t>
    <rPh sb="0" eb="2">
      <t>レイワ</t>
    </rPh>
    <rPh sb="3" eb="5">
      <t>ネンド</t>
    </rPh>
    <rPh sb="13" eb="14">
      <t>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</si>
</sst>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;_"/>
    <numFmt numFmtId="177" formatCode="0.00;_堀"/>
    <numFmt numFmtId="178" formatCode="0.00_ "/>
  </numFmts>
  <fonts count="21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  <scheme val="minor"/>
    </font>
    <font>
      <sz val="11"/>
      <color indexed="8"/>
      <name val="ＭＳ 明朝"/>
      <family val="1"/>
    </font>
    <font>
      <sz val="10"/>
      <color indexed="8"/>
      <name val="ＭＳ 明朝"/>
      <family val="1"/>
    </font>
    <font>
      <b/>
      <sz val="11"/>
      <color indexed="8"/>
      <name val="ＭＳ 明朝"/>
      <family val="1"/>
    </font>
    <font>
      <b/>
      <sz val="18"/>
      <color indexed="8"/>
      <name val="ＭＳ ゴシック"/>
      <family val="3"/>
    </font>
    <font>
      <b/>
      <sz val="14"/>
      <color indexed="8"/>
      <name val="ＭＳ 明朝"/>
      <family val="1"/>
    </font>
    <font>
      <sz val="12"/>
      <color indexed="8"/>
      <name val="ＭＳ 明朝"/>
      <family val="1"/>
    </font>
    <font>
      <sz val="9"/>
      <color indexed="8"/>
      <name val="ＭＳ 明朝"/>
      <family val="1"/>
    </font>
    <font>
      <sz val="11"/>
      <color indexed="8"/>
      <name val="ＭＳ Ｐゴシック"/>
      <family val="3"/>
    </font>
    <font>
      <b/>
      <sz val="10"/>
      <color indexed="8"/>
      <name val="ＭＳ 明朝"/>
      <family val="1"/>
    </font>
    <font>
      <sz val="13"/>
      <color indexed="8"/>
      <name val="ＭＳ 明朝"/>
      <family val="1"/>
    </font>
    <font>
      <b/>
      <sz val="12"/>
      <color indexed="8"/>
      <name val="ＭＳ 明朝"/>
      <family val="1"/>
    </font>
    <font>
      <b/>
      <sz val="13"/>
      <color indexed="8"/>
      <name val="ＭＳ 明朝"/>
      <family val="1"/>
    </font>
    <font>
      <sz val="11"/>
      <color indexed="8"/>
      <name val="ＭＳ ゴシック"/>
      <family val="3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0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center"/>
    </xf>
    <xf numFmtId="176" fontId="12" fillId="0" borderId="20" xfId="0" applyNumberFormat="1" applyFont="1" applyFill="1" applyBorder="1" applyAlignment="1">
      <alignment horizontal="right" vertical="center"/>
    </xf>
    <xf numFmtId="38" fontId="12" fillId="0" borderId="21" xfId="2" applyFont="1" applyFill="1" applyBorder="1" applyAlignment="1">
      <alignment horizontal="right" vertical="center"/>
    </xf>
    <xf numFmtId="38" fontId="12" fillId="0" borderId="22" xfId="2" applyFont="1" applyFill="1" applyBorder="1" applyAlignment="1">
      <alignment horizontal="right" vertical="center"/>
    </xf>
    <xf numFmtId="38" fontId="12" fillId="0" borderId="23" xfId="2" applyFont="1" applyFill="1" applyBorder="1" applyAlignment="1">
      <alignment horizontal="right" vertical="center"/>
    </xf>
    <xf numFmtId="0" fontId="12" fillId="0" borderId="20" xfId="0" applyFont="1" applyFill="1" applyBorder="1" applyAlignment="1">
      <alignment horizontal="right" vertical="center"/>
    </xf>
    <xf numFmtId="178" fontId="12" fillId="0" borderId="25" xfId="0" applyNumberFormat="1" applyFont="1" applyFill="1" applyBorder="1" applyAlignment="1">
      <alignment horizontal="right" vertical="center"/>
    </xf>
    <xf numFmtId="38" fontId="12" fillId="0" borderId="26" xfId="2" applyFont="1" applyFill="1" applyBorder="1" applyAlignment="1">
      <alignment horizontal="right" vertical="center"/>
    </xf>
    <xf numFmtId="10" fontId="12" fillId="0" borderId="27" xfId="0" applyNumberFormat="1" applyFont="1" applyFill="1" applyBorder="1" applyAlignment="1">
      <alignment horizontal="right" vertical="center"/>
    </xf>
    <xf numFmtId="38" fontId="12" fillId="0" borderId="15" xfId="2" applyFont="1" applyFill="1" applyBorder="1" applyAlignment="1">
      <alignment horizontal="right" vertical="center"/>
    </xf>
    <xf numFmtId="10" fontId="12" fillId="0" borderId="30" xfId="0" applyNumberFormat="1" applyFont="1" applyFill="1" applyBorder="1" applyAlignment="1">
      <alignment horizontal="right" vertical="center"/>
    </xf>
    <xf numFmtId="38" fontId="12" fillId="0" borderId="17" xfId="2" applyFont="1" applyFill="1" applyBorder="1" applyAlignment="1">
      <alignment horizontal="right" vertical="center"/>
    </xf>
    <xf numFmtId="176" fontId="12" fillId="0" borderId="31" xfId="0" applyNumberFormat="1" applyFont="1" applyFill="1" applyBorder="1" applyAlignment="1">
      <alignment horizontal="right" vertical="center"/>
    </xf>
    <xf numFmtId="38" fontId="12" fillId="0" borderId="8" xfId="2" applyFont="1" applyFill="1" applyBorder="1" applyAlignment="1">
      <alignment horizontal="right" vertical="center"/>
    </xf>
    <xf numFmtId="38" fontId="12" fillId="0" borderId="32" xfId="2" applyFont="1" applyFill="1" applyBorder="1" applyAlignment="1">
      <alignment horizontal="right" vertical="center"/>
    </xf>
    <xf numFmtId="38" fontId="12" fillId="0" borderId="33" xfId="2" applyFont="1" applyFill="1" applyBorder="1" applyAlignment="1">
      <alignment horizontal="right" vertical="center"/>
    </xf>
    <xf numFmtId="0" fontId="12" fillId="0" borderId="31" xfId="0" applyFont="1" applyFill="1" applyBorder="1" applyAlignment="1">
      <alignment horizontal="right" vertical="center"/>
    </xf>
    <xf numFmtId="177" fontId="12" fillId="0" borderId="31" xfId="0" applyNumberFormat="1" applyFont="1" applyFill="1" applyBorder="1" applyAlignment="1">
      <alignment horizontal="right" vertical="center"/>
    </xf>
    <xf numFmtId="38" fontId="12" fillId="0" borderId="34" xfId="2" applyFont="1" applyFill="1" applyBorder="1" applyAlignment="1">
      <alignment horizontal="right" vertical="center"/>
    </xf>
    <xf numFmtId="178" fontId="12" fillId="0" borderId="35" xfId="0" applyNumberFormat="1" applyFont="1" applyFill="1" applyBorder="1" applyAlignment="1">
      <alignment horizontal="right" vertical="center"/>
    </xf>
    <xf numFmtId="38" fontId="12" fillId="0" borderId="10" xfId="2" applyFont="1" applyFill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center" vertical="center"/>
    </xf>
    <xf numFmtId="10" fontId="12" fillId="0" borderId="20" xfId="0" applyNumberFormat="1" applyFont="1" applyFill="1" applyBorder="1" applyAlignment="1">
      <alignment horizontal="right" vertical="center"/>
    </xf>
    <xf numFmtId="38" fontId="12" fillId="0" borderId="24" xfId="2" applyFont="1" applyFill="1" applyBorder="1" applyAlignment="1">
      <alignment horizontal="right" vertical="center"/>
    </xf>
    <xf numFmtId="10" fontId="12" fillId="0" borderId="25" xfId="0" applyNumberFormat="1" applyFont="1" applyFill="1" applyBorder="1" applyAlignment="1">
      <alignment horizontal="right" vertical="center"/>
    </xf>
    <xf numFmtId="176" fontId="14" fillId="0" borderId="37" xfId="0" applyNumberFormat="1" applyFont="1" applyFill="1" applyBorder="1" applyAlignment="1">
      <alignment horizontal="right" vertical="center"/>
    </xf>
    <xf numFmtId="38" fontId="14" fillId="0" borderId="38" xfId="2" applyFont="1" applyFill="1" applyBorder="1" applyAlignment="1">
      <alignment horizontal="right" vertical="center"/>
    </xf>
    <xf numFmtId="38" fontId="14" fillId="0" borderId="39" xfId="2" applyFont="1" applyFill="1" applyBorder="1" applyAlignment="1">
      <alignment horizontal="right" vertical="center"/>
    </xf>
    <xf numFmtId="38" fontId="14" fillId="0" borderId="40" xfId="2" applyFont="1" applyFill="1" applyBorder="1" applyAlignment="1">
      <alignment horizontal="right" vertical="center"/>
    </xf>
    <xf numFmtId="4" fontId="13" fillId="0" borderId="37" xfId="0" applyNumberFormat="1" applyFont="1" applyFill="1" applyBorder="1" applyAlignment="1">
      <alignment horizontal="right" vertical="center"/>
    </xf>
    <xf numFmtId="38" fontId="13" fillId="0" borderId="38" xfId="2" applyFont="1" applyFill="1" applyBorder="1" applyAlignment="1">
      <alignment horizontal="right" vertical="center"/>
    </xf>
    <xf numFmtId="38" fontId="13" fillId="0" borderId="41" xfId="2" applyFont="1" applyFill="1" applyBorder="1" applyAlignment="1">
      <alignment horizontal="right" vertical="center"/>
    </xf>
    <xf numFmtId="177" fontId="14" fillId="0" borderId="37" xfId="0" applyNumberFormat="1" applyFont="1" applyFill="1" applyBorder="1" applyAlignment="1">
      <alignment horizontal="right" vertical="center"/>
    </xf>
    <xf numFmtId="38" fontId="14" fillId="0" borderId="42" xfId="2" applyFont="1" applyFill="1" applyBorder="1" applyAlignment="1">
      <alignment horizontal="right" vertical="center"/>
    </xf>
    <xf numFmtId="178" fontId="14" fillId="0" borderId="43" xfId="0" applyNumberFormat="1" applyFont="1" applyFill="1" applyBorder="1" applyAlignment="1">
      <alignment horizontal="right" vertical="center"/>
    </xf>
    <xf numFmtId="38" fontId="14" fillId="0" borderId="44" xfId="2" applyFont="1" applyFill="1" applyBorder="1" applyAlignment="1">
      <alignment horizontal="right" vertical="center"/>
    </xf>
    <xf numFmtId="0" fontId="14" fillId="0" borderId="37" xfId="0" applyFont="1" applyFill="1" applyBorder="1" applyAlignment="1">
      <alignment horizontal="right" vertical="center"/>
    </xf>
    <xf numFmtId="10" fontId="14" fillId="0" borderId="46" xfId="0" applyNumberFormat="1" applyFont="1" applyFill="1" applyBorder="1" applyAlignment="1">
      <alignment horizontal="right" vertical="center"/>
    </xf>
    <xf numFmtId="38" fontId="14" fillId="0" borderId="47" xfId="2" applyFont="1" applyFill="1" applyBorder="1" applyAlignment="1">
      <alignment horizontal="right" vertical="center"/>
    </xf>
    <xf numFmtId="38" fontId="14" fillId="0" borderId="48" xfId="2" applyFont="1" applyFill="1" applyBorder="1" applyAlignment="1">
      <alignment horizontal="right" vertical="center"/>
    </xf>
    <xf numFmtId="38" fontId="14" fillId="0" borderId="49" xfId="2" applyFont="1" applyFill="1" applyBorder="1" applyAlignment="1">
      <alignment horizontal="right" vertical="center"/>
    </xf>
    <xf numFmtId="38" fontId="14" fillId="0" borderId="50" xfId="2" applyFont="1" applyFill="1" applyBorder="1" applyAlignment="1">
      <alignment horizontal="right" vertical="center"/>
    </xf>
    <xf numFmtId="10" fontId="14" fillId="0" borderId="51" xfId="0" applyNumberFormat="1" applyFont="1" applyFill="1" applyBorder="1" applyAlignment="1">
      <alignment horizontal="right" vertical="center"/>
    </xf>
    <xf numFmtId="38" fontId="14" fillId="0" borderId="52" xfId="2" applyFont="1" applyFill="1" applyBorder="1" applyAlignment="1">
      <alignment horizontal="right" vertical="center"/>
    </xf>
    <xf numFmtId="176" fontId="14" fillId="0" borderId="53" xfId="0" applyNumberFormat="1" applyFont="1" applyFill="1" applyBorder="1" applyAlignment="1">
      <alignment horizontal="right" vertical="center"/>
    </xf>
    <xf numFmtId="3" fontId="14" fillId="0" borderId="21" xfId="0" applyNumberFormat="1" applyFont="1" applyFill="1" applyBorder="1" applyAlignment="1">
      <alignment horizontal="right" vertical="center"/>
    </xf>
    <xf numFmtId="3" fontId="14" fillId="0" borderId="54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4" fontId="13" fillId="0" borderId="20" xfId="0" applyNumberFormat="1" applyFont="1" applyFill="1" applyBorder="1" applyAlignment="1">
      <alignment horizontal="right" vertical="center"/>
    </xf>
    <xf numFmtId="38" fontId="13" fillId="0" borderId="21" xfId="2" applyFont="1" applyFill="1" applyBorder="1" applyAlignment="1">
      <alignment horizontal="right" vertical="center"/>
    </xf>
    <xf numFmtId="38" fontId="13" fillId="0" borderId="54" xfId="2" applyFont="1" applyFill="1" applyBorder="1" applyAlignment="1">
      <alignment horizontal="right" vertical="center"/>
    </xf>
    <xf numFmtId="38" fontId="13" fillId="0" borderId="55" xfId="2" applyFont="1" applyFill="1" applyBorder="1" applyAlignment="1">
      <alignment horizontal="right" vertical="center"/>
    </xf>
    <xf numFmtId="177" fontId="14" fillId="0" borderId="20" xfId="0" applyNumberFormat="1" applyFont="1" applyFill="1" applyBorder="1" applyAlignment="1">
      <alignment horizontal="right" vertical="center"/>
    </xf>
    <xf numFmtId="38" fontId="14" fillId="0" borderId="21" xfId="2" applyFont="1" applyFill="1" applyBorder="1" applyAlignment="1">
      <alignment horizontal="right" vertical="center"/>
    </xf>
    <xf numFmtId="38" fontId="14" fillId="0" borderId="54" xfId="2" applyFont="1" applyFill="1" applyBorder="1" applyAlignment="1">
      <alignment horizontal="right" vertical="center"/>
    </xf>
    <xf numFmtId="38" fontId="14" fillId="0" borderId="55" xfId="2" applyFont="1" applyFill="1" applyBorder="1" applyAlignment="1">
      <alignment horizontal="right" vertical="center"/>
    </xf>
    <xf numFmtId="178" fontId="14" fillId="0" borderId="56" xfId="0" applyNumberFormat="1" applyFont="1" applyFill="1" applyBorder="1" applyAlignment="1">
      <alignment horizontal="right" vertical="center"/>
    </xf>
    <xf numFmtId="3" fontId="14" fillId="0" borderId="57" xfId="0" applyNumberFormat="1" applyFont="1" applyFill="1" applyBorder="1" applyAlignment="1">
      <alignment horizontal="right" vertical="center"/>
    </xf>
    <xf numFmtId="3" fontId="14" fillId="0" borderId="23" xfId="0" applyNumberFormat="1" applyFont="1" applyFill="1" applyBorder="1" applyAlignment="1">
      <alignment horizontal="right" vertical="center"/>
    </xf>
    <xf numFmtId="176" fontId="14" fillId="0" borderId="20" xfId="0" applyNumberFormat="1" applyFont="1" applyFill="1" applyBorder="1" applyAlignment="1">
      <alignment horizontal="right" vertical="center"/>
    </xf>
    <xf numFmtId="38" fontId="14" fillId="0" borderId="22" xfId="2" applyFont="1" applyFill="1" applyBorder="1" applyAlignment="1">
      <alignment horizontal="right" vertical="center"/>
    </xf>
    <xf numFmtId="38" fontId="14" fillId="0" borderId="23" xfId="2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right" vertical="center"/>
    </xf>
    <xf numFmtId="4" fontId="14" fillId="0" borderId="25" xfId="0" applyNumberFormat="1" applyFont="1" applyFill="1" applyBorder="1" applyAlignment="1">
      <alignment horizontal="right" vertical="center"/>
    </xf>
    <xf numFmtId="10" fontId="14" fillId="0" borderId="27" xfId="0" applyNumberFormat="1" applyFont="1" applyFill="1" applyBorder="1" applyAlignment="1">
      <alignment horizontal="right" vertical="center"/>
    </xf>
    <xf numFmtId="38" fontId="14" fillId="0" borderId="15" xfId="2" applyFont="1" applyFill="1" applyBorder="1" applyAlignment="1">
      <alignment horizontal="right" vertical="center"/>
    </xf>
    <xf numFmtId="38" fontId="14" fillId="0" borderId="28" xfId="2" applyFont="1" applyFill="1" applyBorder="1" applyAlignment="1">
      <alignment horizontal="right" vertical="center"/>
    </xf>
    <xf numFmtId="38" fontId="14" fillId="0" borderId="29" xfId="2" applyFont="1" applyFill="1" applyBorder="1" applyAlignment="1">
      <alignment horizontal="right" vertical="center"/>
    </xf>
    <xf numFmtId="10" fontId="14" fillId="0" borderId="30" xfId="0" applyNumberFormat="1" applyFont="1" applyFill="1" applyBorder="1" applyAlignment="1">
      <alignment horizontal="right" vertical="center"/>
    </xf>
    <xf numFmtId="38" fontId="14" fillId="0" borderId="58" xfId="2" applyFont="1" applyFill="1" applyBorder="1" applyAlignment="1">
      <alignment horizontal="right" vertical="center"/>
    </xf>
    <xf numFmtId="38" fontId="14" fillId="0" borderId="59" xfId="2" applyFont="1" applyFill="1" applyBorder="1" applyAlignment="1">
      <alignment horizontal="right" vertical="center"/>
    </xf>
    <xf numFmtId="38" fontId="14" fillId="0" borderId="60" xfId="2" applyFont="1" applyFill="1" applyBorder="1" applyAlignment="1">
      <alignment horizontal="right" vertical="center"/>
    </xf>
    <xf numFmtId="38" fontId="14" fillId="0" borderId="61" xfId="2" applyFont="1" applyFill="1" applyBorder="1" applyAlignment="1">
      <alignment horizontal="right" vertical="center"/>
    </xf>
    <xf numFmtId="38" fontId="14" fillId="0" borderId="62" xfId="2" applyFont="1" applyFill="1" applyBorder="1" applyAlignment="1">
      <alignment horizontal="right" vertical="center"/>
    </xf>
    <xf numFmtId="38" fontId="14" fillId="0" borderId="63" xfId="2" applyFont="1" applyFill="1" applyBorder="1" applyAlignment="1">
      <alignment horizontal="right" vertical="center"/>
    </xf>
    <xf numFmtId="38" fontId="14" fillId="0" borderId="64" xfId="2" applyFont="1" applyFill="1" applyBorder="1" applyAlignment="1">
      <alignment horizontal="right" vertical="center"/>
    </xf>
    <xf numFmtId="38" fontId="14" fillId="0" borderId="65" xfId="2" applyFont="1" applyFill="1" applyBorder="1" applyAlignment="1">
      <alignment horizontal="right" vertical="center"/>
    </xf>
    <xf numFmtId="38" fontId="12" fillId="0" borderId="64" xfId="2" applyFont="1" applyFill="1" applyBorder="1" applyAlignment="1">
      <alignment horizontal="right" vertical="center"/>
    </xf>
    <xf numFmtId="38" fontId="12" fillId="0" borderId="65" xfId="2" applyFont="1" applyFill="1" applyBorder="1" applyAlignment="1">
      <alignment horizontal="right" vertical="center"/>
    </xf>
    <xf numFmtId="38" fontId="19" fillId="0" borderId="68" xfId="2" applyFont="1" applyFill="1" applyBorder="1" applyAlignment="1">
      <alignment vertical="center"/>
    </xf>
    <xf numFmtId="0" fontId="20" fillId="0" borderId="6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0" fillId="0" borderId="6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17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</cellXfs>
  <cellStyles count="5">
    <cellStyle name="桁区切り" xfId="2" builtinId="6"/>
    <cellStyle name="桁区切り 2" xfId="4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colors>
    <mruColors>
      <color rgb="FF00CC00"/>
      <color rgb="FFFF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0</xdr:row>
      <xdr:rowOff>28575</xdr:rowOff>
    </xdr:from>
    <xdr:to>
      <xdr:col>11</xdr:col>
      <xdr:colOff>129540</xdr:colOff>
      <xdr:row>2</xdr:row>
      <xdr:rowOff>56515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DB833F-04DC-4C18-87FE-86371162FD06}"/>
            </a:ext>
          </a:extLst>
        </xdr:cNvPr>
        <xdr:cNvSpPr txBox="1"/>
      </xdr:nvSpPr>
      <xdr:spPr>
        <a:xfrm>
          <a:off x="7781925" y="28575"/>
          <a:ext cx="1129665" cy="38989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ゴシック"/>
              <a:ea typeface="ＭＳ ゴシック"/>
            </a:rPr>
            <a:t>資料２</a:t>
          </a:r>
          <a:endParaRPr kumimoji="1" lang="en-US" altLang="ja-JP" sz="1400"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D90B4-9697-432E-8834-52819D96FF2D}">
  <sheetPr>
    <tabColor rgb="FFFFFF00"/>
    <pageSetUpPr fitToPage="1"/>
  </sheetPr>
  <dimension ref="A1:L39"/>
  <sheetViews>
    <sheetView tabSelected="1" zoomScaleNormal="100" workbookViewId="0">
      <selection activeCell="A3" sqref="A3:L3"/>
    </sheetView>
  </sheetViews>
  <sheetFormatPr defaultRowHeight="13.5" x14ac:dyDescent="0.15"/>
  <cols>
    <col min="1" max="1" width="3.5" style="1" customWidth="1"/>
    <col min="2" max="2" width="12.625" style="1" customWidth="1"/>
    <col min="3" max="3" width="15.25" style="2" customWidth="1"/>
    <col min="4" max="4" width="2.5" style="2" customWidth="1"/>
    <col min="5" max="5" width="17.625" style="1" customWidth="1"/>
    <col min="6" max="6" width="3.625" style="1" customWidth="1"/>
    <col min="7" max="7" width="17.625" style="1" customWidth="1"/>
    <col min="8" max="8" width="3.625" style="1" customWidth="1"/>
    <col min="9" max="9" width="17.625" style="1" customWidth="1"/>
    <col min="10" max="10" width="3.625" style="1" customWidth="1"/>
    <col min="11" max="11" width="17.625" style="1" customWidth="1"/>
    <col min="12" max="12" width="3.625" style="1" customWidth="1"/>
    <col min="13" max="13" width="9" style="1" customWidth="1"/>
    <col min="14" max="16384" width="9" style="1"/>
  </cols>
  <sheetData>
    <row r="1" spans="1:12" ht="24.95" customHeight="1" x14ac:dyDescent="0.15">
      <c r="B1" s="115"/>
      <c r="C1" s="115"/>
    </row>
    <row r="2" spans="1:12" ht="3.75" customHeight="1" x14ac:dyDescent="0.15"/>
    <row r="3" spans="1:12" ht="28.5" customHeight="1" x14ac:dyDescent="0.15">
      <c r="A3" s="116" t="s">
        <v>15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ht="20.25" customHeight="1" thickBot="1" x14ac:dyDescent="0.2">
      <c r="B4" s="5" t="s">
        <v>9</v>
      </c>
    </row>
    <row r="5" spans="1:12" ht="48.75" customHeight="1" thickBot="1" x14ac:dyDescent="0.2">
      <c r="B5" s="6"/>
      <c r="C5" s="117"/>
      <c r="D5" s="118"/>
      <c r="E5" s="108" t="s">
        <v>17</v>
      </c>
      <c r="F5" s="109"/>
      <c r="G5" s="108" t="s">
        <v>16</v>
      </c>
      <c r="H5" s="109"/>
      <c r="I5" s="110" t="s">
        <v>18</v>
      </c>
      <c r="J5" s="111"/>
      <c r="K5" s="112" t="s">
        <v>14</v>
      </c>
      <c r="L5" s="111"/>
    </row>
    <row r="6" spans="1:12" ht="32.1" customHeight="1" x14ac:dyDescent="0.15">
      <c r="B6" s="92" t="s">
        <v>7</v>
      </c>
      <c r="C6" s="95" t="s">
        <v>0</v>
      </c>
      <c r="D6" s="96"/>
      <c r="E6" s="21">
        <v>6.1</v>
      </c>
      <c r="F6" s="31" t="s">
        <v>2</v>
      </c>
      <c r="G6" s="21">
        <v>6.1</v>
      </c>
      <c r="H6" s="31" t="s">
        <v>2</v>
      </c>
      <c r="I6" s="34">
        <v>6.97</v>
      </c>
      <c r="J6" s="46" t="s">
        <v>2</v>
      </c>
      <c r="K6" s="53">
        <f t="shared" ref="K6:K16" si="0">I6-G6</f>
        <v>0.87000000000000011</v>
      </c>
      <c r="L6" s="46" t="s">
        <v>2</v>
      </c>
    </row>
    <row r="7" spans="1:12" ht="32.1" customHeight="1" x14ac:dyDescent="0.15">
      <c r="B7" s="93"/>
      <c r="C7" s="97" t="s">
        <v>5</v>
      </c>
      <c r="D7" s="98"/>
      <c r="E7" s="22">
        <v>24930</v>
      </c>
      <c r="F7" s="11" t="s">
        <v>6</v>
      </c>
      <c r="G7" s="22">
        <v>24930</v>
      </c>
      <c r="H7" s="11" t="s">
        <v>6</v>
      </c>
      <c r="I7" s="35">
        <v>25530</v>
      </c>
      <c r="J7" s="47" t="s">
        <v>6</v>
      </c>
      <c r="K7" s="54">
        <f t="shared" si="0"/>
        <v>600</v>
      </c>
      <c r="L7" s="47" t="s">
        <v>6</v>
      </c>
    </row>
    <row r="8" spans="1:12" ht="32.1" customHeight="1" x14ac:dyDescent="0.15">
      <c r="B8" s="93"/>
      <c r="C8" s="99" t="s">
        <v>4</v>
      </c>
      <c r="D8" s="100"/>
      <c r="E8" s="23">
        <v>15780</v>
      </c>
      <c r="F8" s="12" t="s">
        <v>6</v>
      </c>
      <c r="G8" s="23">
        <v>15780</v>
      </c>
      <c r="H8" s="12" t="s">
        <v>6</v>
      </c>
      <c r="I8" s="36">
        <v>16080</v>
      </c>
      <c r="J8" s="48" t="s">
        <v>6</v>
      </c>
      <c r="K8" s="55">
        <f t="shared" si="0"/>
        <v>300</v>
      </c>
      <c r="L8" s="48" t="s">
        <v>6</v>
      </c>
    </row>
    <row r="9" spans="1:12" ht="32.1" customHeight="1" thickBot="1" x14ac:dyDescent="0.2">
      <c r="B9" s="94"/>
      <c r="C9" s="101" t="s">
        <v>1</v>
      </c>
      <c r="D9" s="102"/>
      <c r="E9" s="24">
        <v>74777</v>
      </c>
      <c r="F9" s="13" t="s">
        <v>6</v>
      </c>
      <c r="G9" s="24">
        <v>78348</v>
      </c>
      <c r="H9" s="13" t="s">
        <v>6</v>
      </c>
      <c r="I9" s="37">
        <v>82063</v>
      </c>
      <c r="J9" s="49" t="s">
        <v>6</v>
      </c>
      <c r="K9" s="56">
        <f>I9-G9</f>
        <v>3715</v>
      </c>
      <c r="L9" s="49" t="s">
        <v>6</v>
      </c>
    </row>
    <row r="10" spans="1:12" ht="32.1" customHeight="1" x14ac:dyDescent="0.15">
      <c r="B10" s="92" t="s">
        <v>10</v>
      </c>
      <c r="C10" s="95" t="s">
        <v>0</v>
      </c>
      <c r="D10" s="96"/>
      <c r="E10" s="25">
        <v>2.52</v>
      </c>
      <c r="F10" s="31" t="s">
        <v>2</v>
      </c>
      <c r="G10" s="25">
        <v>2.52</v>
      </c>
      <c r="H10" s="31" t="s">
        <v>2</v>
      </c>
      <c r="I10" s="38">
        <v>3.2</v>
      </c>
      <c r="J10" s="46" t="s">
        <v>2</v>
      </c>
      <c r="K10" s="57">
        <f t="shared" si="0"/>
        <v>0.68000000000000016</v>
      </c>
      <c r="L10" s="46" t="s">
        <v>2</v>
      </c>
    </row>
    <row r="11" spans="1:12" ht="32.1" customHeight="1" x14ac:dyDescent="0.15">
      <c r="B11" s="93"/>
      <c r="C11" s="97" t="s">
        <v>5</v>
      </c>
      <c r="D11" s="98"/>
      <c r="E11" s="22">
        <v>9180</v>
      </c>
      <c r="F11" s="11" t="s">
        <v>6</v>
      </c>
      <c r="G11" s="22">
        <v>9180</v>
      </c>
      <c r="H11" s="11" t="s">
        <v>6</v>
      </c>
      <c r="I11" s="39">
        <v>11130</v>
      </c>
      <c r="J11" s="47" t="s">
        <v>6</v>
      </c>
      <c r="K11" s="58">
        <f t="shared" si="0"/>
        <v>1950</v>
      </c>
      <c r="L11" s="47" t="s">
        <v>6</v>
      </c>
    </row>
    <row r="12" spans="1:12" ht="32.1" customHeight="1" x14ac:dyDescent="0.15">
      <c r="B12" s="93"/>
      <c r="C12" s="99" t="s">
        <v>4</v>
      </c>
      <c r="D12" s="100"/>
      <c r="E12" s="23">
        <v>5610</v>
      </c>
      <c r="F12" s="12" t="s">
        <v>6</v>
      </c>
      <c r="G12" s="23">
        <v>5610</v>
      </c>
      <c r="H12" s="12" t="s">
        <v>6</v>
      </c>
      <c r="I12" s="40">
        <v>6120</v>
      </c>
      <c r="J12" s="48" t="s">
        <v>6</v>
      </c>
      <c r="K12" s="59">
        <f t="shared" si="0"/>
        <v>510</v>
      </c>
      <c r="L12" s="48" t="s">
        <v>6</v>
      </c>
    </row>
    <row r="13" spans="1:12" ht="32.1" customHeight="1" thickBot="1" x14ac:dyDescent="0.2">
      <c r="B13" s="94"/>
      <c r="C13" s="101" t="s">
        <v>1</v>
      </c>
      <c r="D13" s="102"/>
      <c r="E13" s="24">
        <v>28339</v>
      </c>
      <c r="F13" s="13" t="s">
        <v>6</v>
      </c>
      <c r="G13" s="24">
        <v>29723</v>
      </c>
      <c r="H13" s="13" t="s">
        <v>6</v>
      </c>
      <c r="I13" s="37">
        <v>34824</v>
      </c>
      <c r="J13" s="49" t="s">
        <v>6</v>
      </c>
      <c r="K13" s="60">
        <f>I13-G13</f>
        <v>5101</v>
      </c>
      <c r="L13" s="49" t="s">
        <v>6</v>
      </c>
    </row>
    <row r="14" spans="1:12" ht="32.1" customHeight="1" x14ac:dyDescent="0.15">
      <c r="B14" s="92" t="s">
        <v>11</v>
      </c>
      <c r="C14" s="95" t="s">
        <v>0</v>
      </c>
      <c r="D14" s="96"/>
      <c r="E14" s="26">
        <v>2.5299999999999998</v>
      </c>
      <c r="F14" s="31" t="s">
        <v>2</v>
      </c>
      <c r="G14" s="26">
        <v>2.5299999999999998</v>
      </c>
      <c r="H14" s="31" t="s">
        <v>2</v>
      </c>
      <c r="I14" s="41">
        <v>2.99</v>
      </c>
      <c r="J14" s="46" t="s">
        <v>2</v>
      </c>
      <c r="K14" s="61">
        <f t="shared" si="0"/>
        <v>0.46000000000000041</v>
      </c>
      <c r="L14" s="46" t="s">
        <v>2</v>
      </c>
    </row>
    <row r="15" spans="1:12" ht="32.1" customHeight="1" x14ac:dyDescent="0.15">
      <c r="B15" s="93"/>
      <c r="C15" s="97" t="s">
        <v>5</v>
      </c>
      <c r="D15" s="98"/>
      <c r="E15" s="22">
        <v>9360</v>
      </c>
      <c r="F15" s="11" t="s">
        <v>6</v>
      </c>
      <c r="G15" s="22">
        <v>9360</v>
      </c>
      <c r="H15" s="11" t="s">
        <v>6</v>
      </c>
      <c r="I15" s="35">
        <v>9990</v>
      </c>
      <c r="J15" s="47" t="s">
        <v>6</v>
      </c>
      <c r="K15" s="62">
        <f t="shared" si="0"/>
        <v>630</v>
      </c>
      <c r="L15" s="47" t="s">
        <v>6</v>
      </c>
    </row>
    <row r="16" spans="1:12" ht="32.1" customHeight="1" x14ac:dyDescent="0.15">
      <c r="B16" s="93"/>
      <c r="C16" s="99" t="s">
        <v>4</v>
      </c>
      <c r="D16" s="100"/>
      <c r="E16" s="23">
        <v>4860</v>
      </c>
      <c r="F16" s="12" t="s">
        <v>6</v>
      </c>
      <c r="G16" s="23">
        <v>4860</v>
      </c>
      <c r="H16" s="12" t="s">
        <v>6</v>
      </c>
      <c r="I16" s="36">
        <v>5310</v>
      </c>
      <c r="J16" s="48" t="s">
        <v>6</v>
      </c>
      <c r="K16" s="63">
        <f t="shared" si="0"/>
        <v>450</v>
      </c>
      <c r="L16" s="48" t="s">
        <v>6</v>
      </c>
    </row>
    <row r="17" spans="1:12" ht="32.1" customHeight="1" thickBot="1" x14ac:dyDescent="0.2">
      <c r="B17" s="93"/>
      <c r="C17" s="113" t="s">
        <v>1</v>
      </c>
      <c r="D17" s="114"/>
      <c r="E17" s="27">
        <v>30938</v>
      </c>
      <c r="F17" s="32" t="s">
        <v>6</v>
      </c>
      <c r="G17" s="27">
        <v>32622</v>
      </c>
      <c r="H17" s="32" t="s">
        <v>6</v>
      </c>
      <c r="I17" s="42">
        <v>34539</v>
      </c>
      <c r="J17" s="50" t="s">
        <v>6</v>
      </c>
      <c r="K17" s="64">
        <f>I17-G17</f>
        <v>1917</v>
      </c>
      <c r="L17" s="50" t="s">
        <v>6</v>
      </c>
    </row>
    <row r="18" spans="1:12" ht="32.1" customHeight="1" thickTop="1" x14ac:dyDescent="0.15">
      <c r="B18" s="103" t="s">
        <v>12</v>
      </c>
      <c r="C18" s="104" t="s">
        <v>0</v>
      </c>
      <c r="D18" s="105"/>
      <c r="E18" s="28">
        <f>E6+E10+E14</f>
        <v>11.149999999999999</v>
      </c>
      <c r="F18" s="33" t="s">
        <v>2</v>
      </c>
      <c r="G18" s="28">
        <f>G6+G10+G14</f>
        <v>11.149999999999999</v>
      </c>
      <c r="H18" s="33" t="s">
        <v>2</v>
      </c>
      <c r="I18" s="43">
        <f>I6+I10+I14</f>
        <v>13.16</v>
      </c>
      <c r="J18" s="51" t="s">
        <v>2</v>
      </c>
      <c r="K18" s="65">
        <f>SUM(K6,K10,K14)</f>
        <v>2.0100000000000007</v>
      </c>
      <c r="L18" s="51" t="s">
        <v>2</v>
      </c>
    </row>
    <row r="19" spans="1:12" ht="32.1" customHeight="1" x14ac:dyDescent="0.15">
      <c r="B19" s="93"/>
      <c r="C19" s="97" t="s">
        <v>5</v>
      </c>
      <c r="D19" s="98"/>
      <c r="E19" s="22">
        <f>E7+E11+E15</f>
        <v>43470</v>
      </c>
      <c r="F19" s="11" t="s">
        <v>6</v>
      </c>
      <c r="G19" s="22">
        <f>G7+G11+G15</f>
        <v>43470</v>
      </c>
      <c r="H19" s="11" t="s">
        <v>6</v>
      </c>
      <c r="I19" s="35">
        <f>I7+I11+I15</f>
        <v>46650</v>
      </c>
      <c r="J19" s="47" t="s">
        <v>6</v>
      </c>
      <c r="K19" s="54">
        <f>SUM(K7,K11,K15)</f>
        <v>3180</v>
      </c>
      <c r="L19" s="47" t="s">
        <v>6</v>
      </c>
    </row>
    <row r="20" spans="1:12" ht="32.1" customHeight="1" thickBot="1" x14ac:dyDescent="0.2">
      <c r="B20" s="93"/>
      <c r="C20" s="99" t="s">
        <v>4</v>
      </c>
      <c r="D20" s="100"/>
      <c r="E20" s="23">
        <f>E8+E12+E16</f>
        <v>26250</v>
      </c>
      <c r="F20" s="12" t="s">
        <v>6</v>
      </c>
      <c r="G20" s="23">
        <f>G8+G12+G16</f>
        <v>26250</v>
      </c>
      <c r="H20" s="12" t="s">
        <v>6</v>
      </c>
      <c r="I20" s="42">
        <f>I8+I12+I16</f>
        <v>27510</v>
      </c>
      <c r="J20" s="50" t="s">
        <v>6</v>
      </c>
      <c r="K20" s="66">
        <f>SUM(K8,K12,K16)</f>
        <v>1260</v>
      </c>
      <c r="L20" s="50" t="s">
        <v>6</v>
      </c>
    </row>
    <row r="21" spans="1:12" ht="32.1" customHeight="1" thickBot="1" x14ac:dyDescent="0.2">
      <c r="B21" s="94"/>
      <c r="C21" s="101" t="s">
        <v>1</v>
      </c>
      <c r="D21" s="102"/>
      <c r="E21" s="29">
        <f>E9+E13+E17</f>
        <v>134054</v>
      </c>
      <c r="F21" s="16" t="s">
        <v>6</v>
      </c>
      <c r="G21" s="29">
        <f>G9+G13+G17</f>
        <v>140693</v>
      </c>
      <c r="H21" s="16" t="s">
        <v>6</v>
      </c>
      <c r="I21" s="44">
        <f>I9+I13+I17</f>
        <v>151426</v>
      </c>
      <c r="J21" s="52" t="s">
        <v>6</v>
      </c>
      <c r="K21" s="67">
        <f>SUM(K9,K13,K17)</f>
        <v>10733</v>
      </c>
      <c r="L21" s="52" t="s">
        <v>6</v>
      </c>
    </row>
    <row r="22" spans="1:12" ht="11.25" customHeight="1" x14ac:dyDescent="0.15">
      <c r="A22" s="4"/>
      <c r="B22" s="7"/>
      <c r="C22" s="9"/>
      <c r="D22" s="9"/>
      <c r="E22" s="30"/>
      <c r="F22" s="30"/>
      <c r="G22" s="30"/>
      <c r="H22" s="30"/>
    </row>
    <row r="23" spans="1:12" ht="18" thickBot="1" x14ac:dyDescent="0.2">
      <c r="B23" s="5" t="s">
        <v>8</v>
      </c>
    </row>
    <row r="24" spans="1:12" s="3" customFormat="1" ht="50.25" customHeight="1" thickBot="1" x14ac:dyDescent="0.2">
      <c r="B24" s="8"/>
      <c r="C24" s="106"/>
      <c r="D24" s="107"/>
      <c r="E24" s="108" t="s">
        <v>17</v>
      </c>
      <c r="F24" s="109"/>
      <c r="G24" s="108" t="s">
        <v>16</v>
      </c>
      <c r="H24" s="109"/>
      <c r="I24" s="110" t="s">
        <v>18</v>
      </c>
      <c r="J24" s="111"/>
      <c r="K24" s="112" t="s">
        <v>14</v>
      </c>
      <c r="L24" s="111"/>
    </row>
    <row r="25" spans="1:12" ht="32.1" customHeight="1" x14ac:dyDescent="0.15">
      <c r="B25" s="92" t="s">
        <v>7</v>
      </c>
      <c r="C25" s="95" t="s">
        <v>0</v>
      </c>
      <c r="D25" s="96"/>
      <c r="E25" s="21">
        <f t="shared" ref="E25:G32" si="1">E6</f>
        <v>6.1</v>
      </c>
      <c r="F25" s="17" t="s">
        <v>2</v>
      </c>
      <c r="G25" s="10">
        <f t="shared" si="1"/>
        <v>6.1</v>
      </c>
      <c r="H25" s="31" t="s">
        <v>2</v>
      </c>
      <c r="I25" s="34">
        <f t="shared" ref="I25:I32" si="2">I6</f>
        <v>6.97</v>
      </c>
      <c r="J25" s="46" t="s">
        <v>2</v>
      </c>
      <c r="K25" s="68">
        <f t="shared" ref="K25:K32" si="3">K6</f>
        <v>0.87000000000000011</v>
      </c>
      <c r="L25" s="73" t="s">
        <v>2</v>
      </c>
    </row>
    <row r="26" spans="1:12" ht="32.1" customHeight="1" x14ac:dyDescent="0.15">
      <c r="B26" s="93"/>
      <c r="C26" s="97" t="s">
        <v>5</v>
      </c>
      <c r="D26" s="98"/>
      <c r="E26" s="22">
        <f t="shared" si="1"/>
        <v>24930</v>
      </c>
      <c r="F26" s="18" t="s">
        <v>6</v>
      </c>
      <c r="G26" s="11">
        <f t="shared" si="1"/>
        <v>24930</v>
      </c>
      <c r="H26" s="11" t="s">
        <v>6</v>
      </c>
      <c r="I26" s="35">
        <f t="shared" si="2"/>
        <v>25530</v>
      </c>
      <c r="J26" s="47" t="s">
        <v>6</v>
      </c>
      <c r="K26" s="62">
        <f t="shared" si="3"/>
        <v>600</v>
      </c>
      <c r="L26" s="74" t="s">
        <v>6</v>
      </c>
    </row>
    <row r="27" spans="1:12" ht="32.1" customHeight="1" x14ac:dyDescent="0.15">
      <c r="B27" s="93"/>
      <c r="C27" s="99" t="s">
        <v>4</v>
      </c>
      <c r="D27" s="100"/>
      <c r="E27" s="23">
        <f t="shared" si="1"/>
        <v>15780</v>
      </c>
      <c r="F27" s="86" t="s">
        <v>6</v>
      </c>
      <c r="G27" s="12">
        <f t="shared" si="1"/>
        <v>15780</v>
      </c>
      <c r="H27" s="12" t="s">
        <v>6</v>
      </c>
      <c r="I27" s="36">
        <f t="shared" si="2"/>
        <v>16080</v>
      </c>
      <c r="J27" s="48" t="s">
        <v>6</v>
      </c>
      <c r="K27" s="69">
        <f t="shared" si="3"/>
        <v>300</v>
      </c>
      <c r="L27" s="75" t="s">
        <v>6</v>
      </c>
    </row>
    <row r="28" spans="1:12" ht="32.1" customHeight="1" thickBot="1" x14ac:dyDescent="0.2">
      <c r="B28" s="94"/>
      <c r="C28" s="101" t="s">
        <v>1</v>
      </c>
      <c r="D28" s="102"/>
      <c r="E28" s="24">
        <f t="shared" si="1"/>
        <v>74777</v>
      </c>
      <c r="F28" s="87" t="s">
        <v>6</v>
      </c>
      <c r="G28" s="13">
        <f t="shared" si="1"/>
        <v>78348</v>
      </c>
      <c r="H28" s="13" t="s">
        <v>6</v>
      </c>
      <c r="I28" s="37">
        <f t="shared" si="2"/>
        <v>82063</v>
      </c>
      <c r="J28" s="49" t="s">
        <v>6</v>
      </c>
      <c r="K28" s="70">
        <f t="shared" si="3"/>
        <v>3715</v>
      </c>
      <c r="L28" s="76" t="s">
        <v>6</v>
      </c>
    </row>
    <row r="29" spans="1:12" ht="32.1" customHeight="1" x14ac:dyDescent="0.15">
      <c r="B29" s="92" t="s">
        <v>10</v>
      </c>
      <c r="C29" s="95" t="s">
        <v>0</v>
      </c>
      <c r="D29" s="96"/>
      <c r="E29" s="25">
        <f t="shared" si="1"/>
        <v>2.52</v>
      </c>
      <c r="F29" s="17" t="s">
        <v>2</v>
      </c>
      <c r="G29" s="14">
        <f t="shared" si="1"/>
        <v>2.52</v>
      </c>
      <c r="H29" s="31" t="s">
        <v>2</v>
      </c>
      <c r="I29" s="45">
        <f t="shared" si="2"/>
        <v>3.2</v>
      </c>
      <c r="J29" s="46" t="s">
        <v>2</v>
      </c>
      <c r="K29" s="71">
        <f t="shared" si="3"/>
        <v>0.68000000000000016</v>
      </c>
      <c r="L29" s="73" t="s">
        <v>2</v>
      </c>
    </row>
    <row r="30" spans="1:12" ht="32.1" customHeight="1" x14ac:dyDescent="0.15">
      <c r="B30" s="93"/>
      <c r="C30" s="97" t="s">
        <v>5</v>
      </c>
      <c r="D30" s="98"/>
      <c r="E30" s="22">
        <f t="shared" si="1"/>
        <v>9180</v>
      </c>
      <c r="F30" s="18" t="s">
        <v>6</v>
      </c>
      <c r="G30" s="11">
        <f t="shared" si="1"/>
        <v>9180</v>
      </c>
      <c r="H30" s="11" t="s">
        <v>6</v>
      </c>
      <c r="I30" s="35">
        <f t="shared" si="2"/>
        <v>11130</v>
      </c>
      <c r="J30" s="47" t="s">
        <v>6</v>
      </c>
      <c r="K30" s="62">
        <f t="shared" si="3"/>
        <v>1950</v>
      </c>
      <c r="L30" s="74" t="s">
        <v>6</v>
      </c>
    </row>
    <row r="31" spans="1:12" ht="32.1" customHeight="1" x14ac:dyDescent="0.15">
      <c r="B31" s="93"/>
      <c r="C31" s="99" t="s">
        <v>4</v>
      </c>
      <c r="D31" s="100"/>
      <c r="E31" s="23">
        <f t="shared" si="1"/>
        <v>5610</v>
      </c>
      <c r="F31" s="86" t="s">
        <v>6</v>
      </c>
      <c r="G31" s="12">
        <f t="shared" si="1"/>
        <v>5610</v>
      </c>
      <c r="H31" s="12" t="s">
        <v>6</v>
      </c>
      <c r="I31" s="36">
        <f t="shared" si="2"/>
        <v>6120</v>
      </c>
      <c r="J31" s="48" t="s">
        <v>6</v>
      </c>
      <c r="K31" s="69">
        <f t="shared" si="3"/>
        <v>510</v>
      </c>
      <c r="L31" s="75" t="s">
        <v>6</v>
      </c>
    </row>
    <row r="32" spans="1:12" ht="32.1" customHeight="1" thickBot="1" x14ac:dyDescent="0.2">
      <c r="B32" s="94"/>
      <c r="C32" s="101" t="s">
        <v>1</v>
      </c>
      <c r="D32" s="102"/>
      <c r="E32" s="24">
        <f t="shared" si="1"/>
        <v>28339</v>
      </c>
      <c r="F32" s="87" t="s">
        <v>6</v>
      </c>
      <c r="G32" s="13">
        <f t="shared" si="1"/>
        <v>29723</v>
      </c>
      <c r="H32" s="13" t="s">
        <v>6</v>
      </c>
      <c r="I32" s="37">
        <f t="shared" si="2"/>
        <v>34824</v>
      </c>
      <c r="J32" s="49" t="s">
        <v>6</v>
      </c>
      <c r="K32" s="70">
        <f t="shared" si="3"/>
        <v>5101</v>
      </c>
      <c r="L32" s="76" t="s">
        <v>6</v>
      </c>
    </row>
    <row r="33" spans="2:12" ht="32.1" customHeight="1" thickTop="1" x14ac:dyDescent="0.15">
      <c r="B33" s="103" t="s">
        <v>13</v>
      </c>
      <c r="C33" s="104" t="s">
        <v>0</v>
      </c>
      <c r="D33" s="105"/>
      <c r="E33" s="28">
        <f>E25+E29</f>
        <v>8.6199999999999992</v>
      </c>
      <c r="F33" s="19" t="s">
        <v>2</v>
      </c>
      <c r="G33" s="15">
        <f>G25+G29</f>
        <v>8.6199999999999992</v>
      </c>
      <c r="H33" s="33" t="s">
        <v>2</v>
      </c>
      <c r="I33" s="43">
        <f>I25+I29</f>
        <v>10.17</v>
      </c>
      <c r="J33" s="51" t="s">
        <v>2</v>
      </c>
      <c r="K33" s="72">
        <f>K25+K29</f>
        <v>1.5500000000000003</v>
      </c>
      <c r="L33" s="77" t="s">
        <v>2</v>
      </c>
    </row>
    <row r="34" spans="2:12" ht="32.1" customHeight="1" x14ac:dyDescent="0.15">
      <c r="B34" s="93"/>
      <c r="C34" s="97" t="s">
        <v>5</v>
      </c>
      <c r="D34" s="98"/>
      <c r="E34" s="22">
        <f>E22+E26+E30</f>
        <v>34110</v>
      </c>
      <c r="F34" s="18" t="s">
        <v>6</v>
      </c>
      <c r="G34" s="11">
        <f>G22+G26+G30</f>
        <v>34110</v>
      </c>
      <c r="H34" s="11" t="s">
        <v>6</v>
      </c>
      <c r="I34" s="35">
        <f>I26+I30</f>
        <v>36660</v>
      </c>
      <c r="J34" s="47" t="s">
        <v>6</v>
      </c>
      <c r="K34" s="62">
        <f>K26+K30</f>
        <v>2550</v>
      </c>
      <c r="L34" s="74" t="s">
        <v>6</v>
      </c>
    </row>
    <row r="35" spans="2:12" ht="32.1" customHeight="1" x14ac:dyDescent="0.15">
      <c r="B35" s="93"/>
      <c r="C35" s="99" t="s">
        <v>4</v>
      </c>
      <c r="D35" s="100"/>
      <c r="E35" s="23">
        <f>E23+E27+E31</f>
        <v>21390</v>
      </c>
      <c r="F35" s="86" t="s">
        <v>6</v>
      </c>
      <c r="G35" s="12">
        <f>G23+G27+G31</f>
        <v>21390</v>
      </c>
      <c r="H35" s="12" t="s">
        <v>6</v>
      </c>
      <c r="I35" s="78">
        <f>I27+I31</f>
        <v>22200</v>
      </c>
      <c r="J35" s="80" t="s">
        <v>6</v>
      </c>
      <c r="K35" s="82">
        <f>K27+K31</f>
        <v>810</v>
      </c>
      <c r="L35" s="84" t="s">
        <v>6</v>
      </c>
    </row>
    <row r="36" spans="2:12" ht="32.1" customHeight="1" thickBot="1" x14ac:dyDescent="0.2">
      <c r="B36" s="94"/>
      <c r="C36" s="101" t="s">
        <v>1</v>
      </c>
      <c r="D36" s="102"/>
      <c r="E36" s="29">
        <f>E28+E32</f>
        <v>103116</v>
      </c>
      <c r="F36" s="20" t="s">
        <v>6</v>
      </c>
      <c r="G36" s="16">
        <f>G28+G32</f>
        <v>108071</v>
      </c>
      <c r="H36" s="16" t="s">
        <v>6</v>
      </c>
      <c r="I36" s="79">
        <f>I28+I32</f>
        <v>116887</v>
      </c>
      <c r="J36" s="81" t="s">
        <v>6</v>
      </c>
      <c r="K36" s="83">
        <f>K28+K32</f>
        <v>8816</v>
      </c>
      <c r="L36" s="85" t="s">
        <v>6</v>
      </c>
    </row>
    <row r="38" spans="2:12" ht="15" customHeight="1" x14ac:dyDescent="0.15">
      <c r="B38" s="90"/>
      <c r="C38" s="91" t="s">
        <v>3</v>
      </c>
      <c r="D38" s="91"/>
      <c r="E38" s="88">
        <f>AVERAGE(E21,E36)</f>
        <v>118585</v>
      </c>
      <c r="F38" s="89" t="s">
        <v>6</v>
      </c>
      <c r="G38" s="88">
        <f>AVERAGE(G21,G36)</f>
        <v>124382</v>
      </c>
      <c r="H38" s="89" t="s">
        <v>6</v>
      </c>
      <c r="I38" s="88">
        <f>AVERAGE(I21,I36)</f>
        <v>134156.5</v>
      </c>
      <c r="J38" s="89" t="s">
        <v>6</v>
      </c>
      <c r="K38" s="88">
        <f>I38-G38</f>
        <v>9774.5</v>
      </c>
      <c r="L38" s="89" t="s">
        <v>6</v>
      </c>
    </row>
    <row r="39" spans="2:12" ht="15" customHeight="1" x14ac:dyDescent="0.15">
      <c r="B39" s="90"/>
      <c r="C39" s="91"/>
      <c r="D39" s="91"/>
      <c r="E39" s="88"/>
      <c r="F39" s="89"/>
      <c r="G39" s="88"/>
      <c r="H39" s="89"/>
      <c r="I39" s="88"/>
      <c r="J39" s="89"/>
      <c r="K39" s="88"/>
      <c r="L39" s="89"/>
    </row>
  </sheetData>
  <mergeCells count="57">
    <mergeCell ref="B1:C1"/>
    <mergeCell ref="A3:L3"/>
    <mergeCell ref="C5:D5"/>
    <mergeCell ref="E5:F5"/>
    <mergeCell ref="G5:H5"/>
    <mergeCell ref="I5:J5"/>
    <mergeCell ref="K5:L5"/>
    <mergeCell ref="B10:B13"/>
    <mergeCell ref="C10:D10"/>
    <mergeCell ref="C11:D11"/>
    <mergeCell ref="C12:D12"/>
    <mergeCell ref="C13:D13"/>
    <mergeCell ref="B6:B9"/>
    <mergeCell ref="C6:D6"/>
    <mergeCell ref="C7:D7"/>
    <mergeCell ref="C8:D8"/>
    <mergeCell ref="C9:D9"/>
    <mergeCell ref="B18:B21"/>
    <mergeCell ref="C18:D18"/>
    <mergeCell ref="C19:D19"/>
    <mergeCell ref="C20:D20"/>
    <mergeCell ref="C21:D21"/>
    <mergeCell ref="B14:B17"/>
    <mergeCell ref="C14:D14"/>
    <mergeCell ref="C15:D15"/>
    <mergeCell ref="C16:D16"/>
    <mergeCell ref="C17:D17"/>
    <mergeCell ref="B25:B28"/>
    <mergeCell ref="C25:D25"/>
    <mergeCell ref="C26:D26"/>
    <mergeCell ref="C27:D27"/>
    <mergeCell ref="C28:D28"/>
    <mergeCell ref="C24:D24"/>
    <mergeCell ref="E24:F24"/>
    <mergeCell ref="G24:H24"/>
    <mergeCell ref="I24:J24"/>
    <mergeCell ref="K24:L24"/>
    <mergeCell ref="B33:B36"/>
    <mergeCell ref="C33:D33"/>
    <mergeCell ref="C34:D34"/>
    <mergeCell ref="C35:D35"/>
    <mergeCell ref="C36:D36"/>
    <mergeCell ref="B29:B32"/>
    <mergeCell ref="C29:D29"/>
    <mergeCell ref="C30:D30"/>
    <mergeCell ref="C31:D31"/>
    <mergeCell ref="C32:D32"/>
    <mergeCell ref="I38:I39"/>
    <mergeCell ref="J38:J39"/>
    <mergeCell ref="K38:K39"/>
    <mergeCell ref="L38:L39"/>
    <mergeCell ref="B38:B39"/>
    <mergeCell ref="C38:D39"/>
    <mergeCell ref="E38:E39"/>
    <mergeCell ref="F38:F39"/>
    <mergeCell ref="G38:G39"/>
    <mergeCell ref="H38:H39"/>
  </mergeCells>
  <phoneticPr fontId="16"/>
  <printOptions horizontalCentered="1"/>
  <pageMargins left="0.70866141732283472" right="0.70866141732283472" top="0.51181102362204722" bottom="0.55118110236220474" header="0.31496062992125984" footer="0.62992125984251968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当初賦課比較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NDPWS86</dc:creator>
  <cp:lastModifiedBy>A16P242</cp:lastModifiedBy>
  <cp:lastPrinted>2023-04-27T23:59:04Z</cp:lastPrinted>
  <dcterms:created xsi:type="dcterms:W3CDTF">2013-05-09T05:44:13Z</dcterms:created>
  <dcterms:modified xsi:type="dcterms:W3CDTF">2023-05-10T05:59:44Z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2021-05-13T02:12:48Z</vt:filetime>
  </property>
</Properties>
</file>