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defaultThemeVersion="124226"/>
  <mc:AlternateContent xmlns:mc="http://schemas.openxmlformats.org/markup-compatibility/2006">
    <mc:Choice Requires="x15">
      <x15ac:absPath xmlns:x15ac="http://schemas.microsoft.com/office/spreadsheetml/2010/11/ac" url="Y:\145　指定班所管事業\040　指導\005　運営状況点検書\R7運営状況点検書（20250616）\"/>
    </mc:Choice>
  </mc:AlternateContent>
  <xr:revisionPtr revIDLastSave="0" documentId="13_ncr:1_{43E6388C-BAB5-4861-9F5D-79DD779CA0EE}" xr6:coauthVersionLast="47" xr6:coauthVersionMax="47" xr10:uidLastSave="{00000000-0000-0000-0000-000000000000}"/>
  <bookViews>
    <workbookView xWindow="-110" yWindow="-110" windowWidth="19420" windowHeight="11500" tabRatio="687" xr2:uid="{00000000-000D-0000-FFFF-FFFF00000000}"/>
  </bookViews>
  <sheets>
    <sheet name="居宅介護支援" sheetId="1" r:id="rId1"/>
    <sheet name="特定事業所加算用記録" sheetId="12" r:id="rId2"/>
    <sheet name="勤務形態一覧表（居宅介護支援）" sheetId="17" r:id="rId3"/>
    <sheet name="【参考】勤務形態一覧表記入方法" sheetId="18" r:id="rId4"/>
    <sheet name="勤務形態一覧表（記載例） " sheetId="19" r:id="rId5"/>
  </sheets>
  <externalReferences>
    <externalReference r:id="rId6"/>
    <externalReference r:id="rId7"/>
  </externalReferences>
  <definedNames>
    <definedName name="_xlnm.Print_Area" localSheetId="3">【参考】勤務形態一覧表記入方法!$A$1:$O$77</definedName>
    <definedName name="_xlnm.Print_Area" localSheetId="4">'勤務形態一覧表（記載例） '!$A$1:$BD$51</definedName>
    <definedName name="_xlnm.Print_Area" localSheetId="2">'勤務形態一覧表（居宅介護支援）'!$A$1:$BD$51</definedName>
    <definedName name="_xlnm.Print_Area" localSheetId="1">特定事業所加算用記録!$A$1:$I$107</definedName>
    <definedName name="_xlnm.Print_Titles" localSheetId="4">'勤務形態一覧表（記載例） '!$1:$13</definedName>
    <definedName name="_xlnm.Print_Titles" localSheetId="2">'勤務形態一覧表（居宅介護支援）'!$1:$13</definedName>
    <definedName name="職種" localSheetId="3">[1]プルダウン・リスト!$C$15:$K$15</definedName>
    <definedName name="職種" localSheetId="4">[1]プルダウン・リスト!$C$15:$K$15</definedName>
    <definedName name="職種" localSheetId="2">[1]プルダウン・リスト!$C$15:$K$15</definedName>
    <definedName name="職種">[2]プルダウン・リスト!$C$12:$J$12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19" l="1"/>
  <c r="H44" i="19"/>
  <c r="C44" i="19"/>
  <c r="P40" i="19"/>
  <c r="C50" i="19" s="1"/>
  <c r="L40" i="19"/>
  <c r="C45" i="19" s="1"/>
  <c r="M45" i="19" s="1"/>
  <c r="H50" i="19" s="1"/>
  <c r="J40" i="19"/>
  <c r="G39" i="19"/>
  <c r="E39" i="19"/>
  <c r="E38" i="19"/>
  <c r="G37" i="19"/>
  <c r="E37" i="19"/>
  <c r="E36" i="19"/>
  <c r="E40" i="19" s="1"/>
  <c r="AW31" i="19"/>
  <c r="AU31" i="19"/>
  <c r="AU30" i="19"/>
  <c r="AW30" i="19" s="1"/>
  <c r="AU29" i="19"/>
  <c r="AW29" i="19" s="1"/>
  <c r="AU28" i="19"/>
  <c r="AW28" i="19" s="1"/>
  <c r="AU27" i="19"/>
  <c r="AW27" i="19" s="1"/>
  <c r="AW26" i="19"/>
  <c r="AU26" i="19"/>
  <c r="AU25" i="19"/>
  <c r="AW25" i="19" s="1"/>
  <c r="AU24" i="19"/>
  <c r="AW24" i="19" s="1"/>
  <c r="AU23" i="19"/>
  <c r="AW23" i="19" s="1"/>
  <c r="AW22" i="19"/>
  <c r="AU22" i="19"/>
  <c r="AU21" i="19"/>
  <c r="AW21" i="19" s="1"/>
  <c r="AU20" i="19"/>
  <c r="AW20" i="19" s="1"/>
  <c r="AU19" i="19"/>
  <c r="AW19" i="19" s="1"/>
  <c r="AU18" i="19"/>
  <c r="AW18" i="19" s="1"/>
  <c r="G38" i="19" s="1"/>
  <c r="AU17" i="19"/>
  <c r="AW17" i="19" s="1"/>
  <c r="AU16" i="19"/>
  <c r="AW16" i="19" s="1"/>
  <c r="G36" i="19" s="1"/>
  <c r="G40" i="19" s="1"/>
  <c r="B16" i="19"/>
  <c r="B17" i="19" s="1"/>
  <c r="B18" i="19" s="1"/>
  <c r="B19" i="19" s="1"/>
  <c r="B20" i="19" s="1"/>
  <c r="B21" i="19" s="1"/>
  <c r="B22" i="19" s="1"/>
  <c r="B23" i="19" s="1"/>
  <c r="B24" i="19" s="1"/>
  <c r="B25" i="19" s="1"/>
  <c r="B26" i="19" s="1"/>
  <c r="B27" i="19" s="1"/>
  <c r="B28" i="19" s="1"/>
  <c r="B29" i="19" s="1"/>
  <c r="B30" i="19" s="1"/>
  <c r="B31" i="19" s="1"/>
  <c r="AW15" i="19"/>
  <c r="AU15" i="19"/>
  <c r="B15" i="19"/>
  <c r="AU14" i="19"/>
  <c r="AW14" i="19" s="1"/>
  <c r="AT13" i="19"/>
  <c r="AS13" i="19"/>
  <c r="AR13" i="19"/>
  <c r="AQ13" i="19"/>
  <c r="AP13" i="19"/>
  <c r="AO13" i="19"/>
  <c r="AK13" i="19"/>
  <c r="AJ13" i="19"/>
  <c r="AC13" i="19"/>
  <c r="AB13" i="19"/>
  <c r="AA13" i="19"/>
  <c r="Z13" i="19"/>
  <c r="Y13" i="19"/>
  <c r="U13" i="19"/>
  <c r="T13" i="19"/>
  <c r="AT12" i="19"/>
  <c r="AS12" i="19"/>
  <c r="AR12" i="19"/>
  <c r="AQ12" i="19"/>
  <c r="AP12" i="19"/>
  <c r="AO12" i="19"/>
  <c r="AN12" i="19"/>
  <c r="AN13" i="19" s="1"/>
  <c r="AM12" i="19"/>
  <c r="AM13" i="19" s="1"/>
  <c r="AL12" i="19"/>
  <c r="AL13" i="19" s="1"/>
  <c r="AK12" i="19"/>
  <c r="AJ12" i="19"/>
  <c r="AI12" i="19"/>
  <c r="AI13" i="19" s="1"/>
  <c r="AC12" i="19"/>
  <c r="AB12" i="19"/>
  <c r="AA12" i="19"/>
  <c r="Z12" i="19"/>
  <c r="Y12" i="19"/>
  <c r="X12" i="19"/>
  <c r="X13" i="19" s="1"/>
  <c r="W12" i="19"/>
  <c r="W13" i="19" s="1"/>
  <c r="V12" i="19"/>
  <c r="V13" i="19" s="1"/>
  <c r="U12" i="19"/>
  <c r="T12" i="19"/>
  <c r="S12" i="19"/>
  <c r="S13" i="19" s="1"/>
  <c r="AT11" i="19"/>
  <c r="AS11" i="19"/>
  <c r="AR11" i="19"/>
  <c r="AQ11" i="19"/>
  <c r="AP11" i="19"/>
  <c r="AO11" i="19"/>
  <c r="AN11" i="19"/>
  <c r="AM11" i="19"/>
  <c r="AL11" i="19"/>
  <c r="AK11" i="19"/>
  <c r="AJ11" i="19"/>
  <c r="AI11" i="19"/>
  <c r="AH11" i="19"/>
  <c r="AB11" i="19"/>
  <c r="AA11" i="19"/>
  <c r="Z11" i="19"/>
  <c r="Y11" i="19"/>
  <c r="X11" i="19"/>
  <c r="W11" i="19"/>
  <c r="V11" i="19"/>
  <c r="U11" i="19"/>
  <c r="T11" i="19"/>
  <c r="S11" i="19"/>
  <c r="R11" i="19"/>
  <c r="AU9" i="19"/>
  <c r="X2" i="19"/>
  <c r="AH12" i="19" s="1"/>
  <c r="AH13" i="19" s="1"/>
  <c r="M45" i="17"/>
  <c r="H50" i="17" s="1"/>
  <c r="H45" i="17"/>
  <c r="C45" i="17"/>
  <c r="H44" i="17"/>
  <c r="C44" i="17"/>
  <c r="P40" i="17"/>
  <c r="C50" i="17" s="1"/>
  <c r="L40" i="17"/>
  <c r="J40" i="17"/>
  <c r="G39" i="17"/>
  <c r="E39" i="17"/>
  <c r="G38" i="17"/>
  <c r="E38" i="17"/>
  <c r="G37" i="17"/>
  <c r="E37" i="17"/>
  <c r="G36" i="17"/>
  <c r="E36" i="17"/>
  <c r="E40" i="17" s="1"/>
  <c r="AW31" i="17"/>
  <c r="AU31" i="17"/>
  <c r="AU30" i="17"/>
  <c r="AW30" i="17" s="1"/>
  <c r="AU29" i="17"/>
  <c r="AW29" i="17" s="1"/>
  <c r="AU28" i="17"/>
  <c r="AW28" i="17" s="1"/>
  <c r="AU27" i="17"/>
  <c r="AW27" i="17" s="1"/>
  <c r="AW26" i="17"/>
  <c r="AU26" i="17"/>
  <c r="AU25" i="17"/>
  <c r="AW25" i="17" s="1"/>
  <c r="AW24" i="17"/>
  <c r="AU24" i="17"/>
  <c r="AU23" i="17"/>
  <c r="AW23" i="17" s="1"/>
  <c r="AU22" i="17"/>
  <c r="AW22" i="17" s="1"/>
  <c r="AU21" i="17"/>
  <c r="AW21" i="17" s="1"/>
  <c r="AU20" i="17"/>
  <c r="AW20" i="17" s="1"/>
  <c r="AU19" i="17"/>
  <c r="AW19" i="17" s="1"/>
  <c r="AU18" i="17"/>
  <c r="AW18" i="17" s="1"/>
  <c r="AU17" i="17"/>
  <c r="AW17" i="17" s="1"/>
  <c r="AU16" i="17"/>
  <c r="AW16" i="17" s="1"/>
  <c r="B16" i="17"/>
  <c r="B17" i="17" s="1"/>
  <c r="B18" i="17" s="1"/>
  <c r="B19" i="17" s="1"/>
  <c r="B20" i="17" s="1"/>
  <c r="B21" i="17" s="1"/>
  <c r="B22" i="17" s="1"/>
  <c r="B23" i="17" s="1"/>
  <c r="B24" i="17" s="1"/>
  <c r="B25" i="17" s="1"/>
  <c r="B26" i="17" s="1"/>
  <c r="B27" i="17" s="1"/>
  <c r="B28" i="17" s="1"/>
  <c r="B29" i="17" s="1"/>
  <c r="B30" i="17" s="1"/>
  <c r="B31" i="17" s="1"/>
  <c r="AW15" i="17"/>
  <c r="AU15" i="17"/>
  <c r="B15" i="17"/>
  <c r="AU14" i="17"/>
  <c r="AW14" i="17" s="1"/>
  <c r="AT11" i="17"/>
  <c r="AT12" i="17" s="1"/>
  <c r="AT13" i="17" s="1"/>
  <c r="AS11" i="17"/>
  <c r="AS12" i="17" s="1"/>
  <c r="AS13" i="17" s="1"/>
  <c r="AR11" i="17"/>
  <c r="AR12" i="17" s="1"/>
  <c r="AR13" i="17" s="1"/>
  <c r="AU9" i="17"/>
  <c r="X2" i="17"/>
  <c r="AH12" i="17" s="1"/>
  <c r="AH13" i="17" s="1"/>
  <c r="M50" i="19" l="1"/>
  <c r="AE12" i="19"/>
  <c r="AE13" i="19" s="1"/>
  <c r="AE11" i="19"/>
  <c r="P12" i="19"/>
  <c r="P13" i="19" s="1"/>
  <c r="AF12" i="19"/>
  <c r="AF13" i="19" s="1"/>
  <c r="P11" i="19"/>
  <c r="AF11" i="19"/>
  <c r="Q12" i="19"/>
  <c r="Q13" i="19" s="1"/>
  <c r="AG12" i="19"/>
  <c r="AG13" i="19" s="1"/>
  <c r="AC11" i="19"/>
  <c r="AD12" i="19"/>
  <c r="AD13" i="19" s="1"/>
  <c r="AZ7" i="19"/>
  <c r="AD11" i="19"/>
  <c r="Q11" i="19"/>
  <c r="AG11" i="19"/>
  <c r="R12" i="19"/>
  <c r="R13" i="19" s="1"/>
  <c r="G40" i="17"/>
  <c r="M50" i="17"/>
  <c r="W11" i="17"/>
  <c r="AM11" i="17"/>
  <c r="X12" i="17"/>
  <c r="X13" i="17" s="1"/>
  <c r="AN12" i="17"/>
  <c r="AN13" i="17" s="1"/>
  <c r="X11" i="17"/>
  <c r="AN11" i="17"/>
  <c r="Y12" i="17"/>
  <c r="Y13" i="17" s="1"/>
  <c r="AO12" i="17"/>
  <c r="AO13" i="17" s="1"/>
  <c r="Y11" i="17"/>
  <c r="AO11" i="17"/>
  <c r="Z12" i="17"/>
  <c r="Z13" i="17" s="1"/>
  <c r="AP12" i="17"/>
  <c r="AP13" i="17" s="1"/>
  <c r="Z11" i="17"/>
  <c r="AP11" i="17"/>
  <c r="AA12" i="17"/>
  <c r="AA13" i="17" s="1"/>
  <c r="AQ12" i="17"/>
  <c r="AQ13" i="17" s="1"/>
  <c r="AA11" i="17"/>
  <c r="AQ11" i="17"/>
  <c r="AB12" i="17"/>
  <c r="AB13" i="17" s="1"/>
  <c r="T11" i="17"/>
  <c r="AJ11" i="17"/>
  <c r="U12" i="17"/>
  <c r="U13" i="17" s="1"/>
  <c r="AK12" i="17"/>
  <c r="AK13" i="17" s="1"/>
  <c r="U11" i="17"/>
  <c r="AK11" i="17"/>
  <c r="V12" i="17"/>
  <c r="V13" i="17" s="1"/>
  <c r="AL12" i="17"/>
  <c r="AL13" i="17" s="1"/>
  <c r="V11" i="17"/>
  <c r="AL11" i="17"/>
  <c r="W12" i="17"/>
  <c r="W13" i="17" s="1"/>
  <c r="AM12" i="17"/>
  <c r="AM13" i="17" s="1"/>
  <c r="AB11" i="17"/>
  <c r="AC12" i="17"/>
  <c r="AC13" i="17" s="1"/>
  <c r="AD12" i="17"/>
  <c r="AD13" i="17" s="1"/>
  <c r="AC11" i="17"/>
  <c r="AZ7" i="17"/>
  <c r="AD11" i="17"/>
  <c r="AE12" i="17"/>
  <c r="AE13" i="17" s="1"/>
  <c r="AE11" i="17"/>
  <c r="P12" i="17"/>
  <c r="P13" i="17" s="1"/>
  <c r="AF12" i="17"/>
  <c r="AF13" i="17" s="1"/>
  <c r="P11" i="17"/>
  <c r="AF11" i="17"/>
  <c r="Q12" i="17"/>
  <c r="Q13" i="17" s="1"/>
  <c r="AG12" i="17"/>
  <c r="AG13" i="17" s="1"/>
  <c r="R11" i="17"/>
  <c r="AH11" i="17"/>
  <c r="S12" i="17"/>
  <c r="S13" i="17" s="1"/>
  <c r="AI12" i="17"/>
  <c r="AI13" i="17" s="1"/>
  <c r="S11" i="17"/>
  <c r="AI11" i="17"/>
  <c r="T12" i="17"/>
  <c r="T13" i="17" s="1"/>
  <c r="AJ12" i="17"/>
  <c r="AJ13" i="17" s="1"/>
  <c r="Q11" i="17"/>
  <c r="AG11" i="17"/>
  <c r="R12" i="17"/>
  <c r="R13" i="17" s="1"/>
  <c r="G36" i="12" l="1"/>
  <c r="H36" i="12" s="1"/>
  <c r="G35" i="12"/>
  <c r="H35" i="12" s="1"/>
  <c r="G34" i="12"/>
  <c r="H34" i="12" s="1"/>
  <c r="I28" i="12"/>
  <c r="I22" i="12"/>
  <c r="H37" i="12" l="1"/>
  <c r="F303" i="1"/>
  <c r="M303" i="1" s="1"/>
  <c r="G309" i="1" s="1"/>
  <c r="C50" i="1"/>
  <c r="C53" i="1" s="1"/>
  <c r="D50" i="1"/>
  <c r="D53" i="1" s="1"/>
  <c r="F50" i="1"/>
  <c r="F53" i="1" s="1"/>
  <c r="H50" i="1"/>
  <c r="H53" i="1" s="1"/>
  <c r="J50" i="1"/>
  <c r="J53" i="1" s="1"/>
  <c r="L50" i="1"/>
  <c r="L53" i="1" s="1"/>
</calcChain>
</file>

<file path=xl/sharedStrings.xml><?xml version="1.0" encoding="utf-8"?>
<sst xmlns="http://schemas.openxmlformats.org/spreadsheetml/2006/main" count="1102" uniqueCount="757">
  <si>
    <t>　従業者、設備、備品及び会計に関する諸記録を整備している。</t>
    <phoneticPr fontId="6"/>
  </si>
  <si>
    <r>
      <t>　　　当該利用者に居宅介護支援の提供を</t>
    </r>
    <r>
      <rPr>
        <sz val="11"/>
        <rFont val="ＭＳ Ｐゴシック"/>
        <family val="3"/>
        <charset val="128"/>
      </rPr>
      <t>開始</t>
    </r>
    <r>
      <rPr>
        <sz val="11"/>
        <color theme="1"/>
        <rFont val="ＭＳ Ｐゴシック"/>
        <family val="3"/>
        <charset val="128"/>
        <scheme val="minor"/>
      </rPr>
      <t>した。</t>
    </r>
    <rPh sb="19" eb="21">
      <t>カイシ</t>
    </rPh>
    <phoneticPr fontId="6"/>
  </si>
  <si>
    <t>　修了年月日：</t>
    <phoneticPr fontId="6"/>
  </si>
  <si>
    <t>介護支援専門員証の有効期間満了日</t>
    <rPh sb="7" eb="8">
      <t>ショウ</t>
    </rPh>
    <phoneticPr fontId="6"/>
  </si>
  <si>
    <t>　全ての従業者について、タイムカード等により、勤務実績が分かるようにしている。</t>
    <rPh sb="4" eb="7">
      <t>ジュウギョウシャ</t>
    </rPh>
    <phoneticPr fontId="6"/>
  </si>
  <si>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6"/>
  </si>
  <si>
    <t>常勤・非常勤　計</t>
    <phoneticPr fontId="6"/>
  </si>
  <si>
    <t>常勤換算後の員数 (a)</t>
    <phoneticPr fontId="6"/>
  </si>
  <si>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心がけている。</t>
    <rPh sb="1" eb="3">
      <t>カイゴ</t>
    </rPh>
    <rPh sb="3" eb="5">
      <t>シエン</t>
    </rPh>
    <rPh sb="5" eb="7">
      <t>センモン</t>
    </rPh>
    <rPh sb="7" eb="8">
      <t>イン</t>
    </rPh>
    <phoneticPr fontId="6"/>
  </si>
  <si>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6"/>
  </si>
  <si>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6"/>
  </si>
  <si>
    <t>　介護支援専門員の資質の向上のために、その研修の機会を確保している。</t>
    <phoneticPr fontId="6"/>
  </si>
  <si>
    <t>(Ａ)
(イ＋ロ)　　　　　　　</t>
    <phoneticPr fontId="6"/>
  </si>
  <si>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6"/>
  </si>
  <si>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6"/>
  </si>
  <si>
    <t>　運営基準減算が適用されている場合、当該加算を算定していない。</t>
    <rPh sb="18" eb="20">
      <t>トウガイ</t>
    </rPh>
    <rPh sb="20" eb="22">
      <t>カサン</t>
    </rPh>
    <rPh sb="23" eb="25">
      <t>サンテイ</t>
    </rPh>
    <phoneticPr fontId="6"/>
  </si>
  <si>
    <t>　当該加算を算定する場合、退院・退所加算を算定していない。</t>
    <rPh sb="1" eb="3">
      <t>トウガイ</t>
    </rPh>
    <rPh sb="3" eb="5">
      <t>カサン</t>
    </rPh>
    <rPh sb="6" eb="8">
      <t>サンテイ</t>
    </rPh>
    <rPh sb="10" eb="12">
      <t>バアイ</t>
    </rPh>
    <rPh sb="21" eb="23">
      <t>サンテイ</t>
    </rPh>
    <phoneticPr fontId="6"/>
  </si>
  <si>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6"/>
  </si>
  <si>
    <t>　居宅サービス計画に位置付けられている基準該当居宅サービスに係る特例居宅介護サービス費の支給に係る事務に必要な情報を記載した文書を、市町村に対して提出している。</t>
    <phoneticPr fontId="6"/>
  </si>
  <si>
    <t>　介護支援専門員の資質向上を目的とした研修計画を介護支援専門員ごとに作成し、それに基づき計画的に研修を実施している。</t>
    <phoneticPr fontId="6"/>
  </si>
  <si>
    <t>問２</t>
    <phoneticPr fontId="6"/>
  </si>
  <si>
    <t>・　居宅サービス計画を新規に作成した場合</t>
    <phoneticPr fontId="6"/>
  </si>
  <si>
    <t>･　居宅サービス計画を変更した場合</t>
    <rPh sb="2" eb="4">
      <t>キョタク</t>
    </rPh>
    <rPh sb="8" eb="10">
      <t>ケイカク</t>
    </rPh>
    <rPh sb="11" eb="13">
      <t>ヘンコウ</t>
    </rPh>
    <rPh sb="15" eb="17">
      <t>バアイ</t>
    </rPh>
    <phoneticPr fontId="6"/>
  </si>
  <si>
    <t>　少なくとも１月に１回モニタリングの結果を記録している。</t>
    <rPh sb="1" eb="2">
      <t>スク</t>
    </rPh>
    <rPh sb="7" eb="8">
      <t>ツキ</t>
    </rPh>
    <rPh sb="10" eb="11">
      <t>カイ</t>
    </rPh>
    <phoneticPr fontId="6"/>
  </si>
  <si>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6"/>
  </si>
  <si>
    <t>　利用者１人につき、１月に２回を限度として算定している。</t>
    <rPh sb="1" eb="4">
      <t>リヨウシャ</t>
    </rPh>
    <rPh sb="5" eb="6">
      <t>ニン</t>
    </rPh>
    <rPh sb="11" eb="12">
      <t>ツキ</t>
    </rPh>
    <rPh sb="14" eb="15">
      <t>カイ</t>
    </rPh>
    <rPh sb="16" eb="18">
      <t>ゲンド</t>
    </rPh>
    <rPh sb="21" eb="23">
      <t>サンテイ</t>
    </rPh>
    <phoneticPr fontId="6"/>
  </si>
  <si>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6"/>
  </si>
  <si>
    <t>居宅介護支援費は、上記の方法で取扱件数を算出し、次表に基づき算定している。　</t>
    <rPh sb="9" eb="11">
      <t>ジョウキ</t>
    </rPh>
    <rPh sb="24" eb="25">
      <t>ジ</t>
    </rPh>
    <phoneticPr fontId="6"/>
  </si>
  <si>
    <t>　居宅サービス計画には、次に掲げる項目を記載している。</t>
    <rPh sb="12" eb="13">
      <t>ツギ</t>
    </rPh>
    <rPh sb="14" eb="15">
      <t>カカ</t>
    </rPh>
    <phoneticPr fontId="6"/>
  </si>
  <si>
    <t>（４）　提供されるサービスの目標及びその達成時期</t>
    <rPh sb="20" eb="22">
      <t>タッセイ</t>
    </rPh>
    <rPh sb="22" eb="24">
      <t>ジキ</t>
    </rPh>
    <phoneticPr fontId="6"/>
  </si>
  <si>
    <t>　介護支援専門員は、居宅サービス計画の作成後、定期的に計画を見直している。</t>
    <rPh sb="1" eb="3">
      <t>カイゴ</t>
    </rPh>
    <rPh sb="3" eb="5">
      <t>シエン</t>
    </rPh>
    <rPh sb="5" eb="7">
      <t>センモン</t>
    </rPh>
    <rPh sb="7" eb="8">
      <t>イン</t>
    </rPh>
    <phoneticPr fontId="6"/>
  </si>
  <si>
    <t>３　利用者の状況</t>
    <phoneticPr fontId="13"/>
  </si>
  <si>
    <t>問１</t>
    <phoneticPr fontId="6"/>
  </si>
  <si>
    <t>問２</t>
    <phoneticPr fontId="6"/>
  </si>
  <si>
    <t>問１</t>
    <rPh sb="0" eb="1">
      <t>ト</t>
    </rPh>
    <phoneticPr fontId="6"/>
  </si>
  <si>
    <t>問３</t>
    <phoneticPr fontId="6"/>
  </si>
  <si>
    <t xml:space="preserve"> 介護保険事業所番号</t>
  </si>
  <si>
    <t>フリガナ</t>
  </si>
  <si>
    <t>　</t>
  </si>
  <si>
    <t>名　　称</t>
  </si>
  <si>
    <t>所在地</t>
  </si>
  <si>
    <t>〒</t>
  </si>
  <si>
    <t xml:space="preserve">点検者（職・氏名）　※原則として管理者が行ってください。　　          　　           </t>
  </si>
  <si>
    <t>Ⅰ　人員基準について</t>
  </si>
  <si>
    <t>職種</t>
  </si>
  <si>
    <t xml:space="preserve"> </t>
  </si>
  <si>
    <t>（２）　管理者の職務について　　　　　　　　　　　　　　　　　　　　　　　　　　　　　　　　 　　　　</t>
  </si>
  <si>
    <t>問１</t>
  </si>
  <si>
    <t>問２</t>
  </si>
  <si>
    <t>（３）　管理者の責務</t>
  </si>
  <si>
    <t>（４）　介護支援専門員の配置状況</t>
  </si>
  <si>
    <t>常勤専従</t>
  </si>
  <si>
    <t>常勤兼務</t>
  </si>
  <si>
    <t>常勤　計　※</t>
  </si>
  <si>
    <t>非常勤専従</t>
  </si>
  <si>
    <t>非常勤兼務</t>
  </si>
  <si>
    <t>事
業
所</t>
    <rPh sb="0" eb="1">
      <t>コト</t>
    </rPh>
    <rPh sb="2" eb="3">
      <t>ギョウ</t>
    </rPh>
    <rPh sb="4" eb="5">
      <t>ショ</t>
    </rPh>
    <phoneticPr fontId="6"/>
  </si>
  <si>
    <t>管理者氏名</t>
    <phoneticPr fontId="6"/>
  </si>
  <si>
    <t>介護支援専門員
登録番号</t>
    <phoneticPr fontId="6"/>
  </si>
  <si>
    <t>当該事業所で
兼務する職種</t>
    <phoneticPr fontId="6"/>
  </si>
  <si>
    <t>時間数
(１週)</t>
    <phoneticPr fontId="6"/>
  </si>
  <si>
    <t>　　 注意</t>
    <phoneticPr fontId="6"/>
  </si>
  <si>
    <t>　　注意</t>
    <phoneticPr fontId="6"/>
  </si>
  <si>
    <t>Ⅱ　運営基準について</t>
  </si>
  <si>
    <t>（１）内容及び手続きの説明及び同意　　　　　　　　　　　　　　　　　　</t>
  </si>
  <si>
    <t>（２） 提供拒否の禁止</t>
  </si>
  <si>
    <t>（３） サービス提供困難時の対応</t>
  </si>
  <si>
    <t>（４）　受給資格等の確認</t>
  </si>
  <si>
    <t>（５）　要介護認定の申請に係る援助</t>
  </si>
  <si>
    <t>（６）　身分を証する書類の携行</t>
  </si>
  <si>
    <t>（７）　利用料の受領</t>
  </si>
  <si>
    <t>（８）　保険給付の請求のための証明書の交付</t>
  </si>
  <si>
    <t>（１）　利用者及びその家族の生活に対する意向</t>
  </si>
  <si>
    <t>（２）　総合的な援助の方針</t>
  </si>
  <si>
    <t>（３）　生活全般の解決すべき課題</t>
  </si>
  <si>
    <t>（６）　サービスを提供する上での留意事項等</t>
  </si>
  <si>
    <t>（１１） 法定代理受領サービスに係る報告</t>
  </si>
  <si>
    <t>（１２）　利用者に対する居宅サービス計画等の書類の交付</t>
  </si>
  <si>
    <t>（１３）　利用者に関する市町村への通知</t>
  </si>
  <si>
    <t>（１４） 運営規程</t>
  </si>
  <si>
    <t>（３）　営業日及び営業時間</t>
  </si>
  <si>
    <t>（５）　通常の事業の実施地域</t>
  </si>
  <si>
    <t>（１５）　勤務体制の確保</t>
  </si>
  <si>
    <t>（３）　市町村への通知に係る記録</t>
  </si>
  <si>
    <t>　被保険者の要介護認定に係る申請について、利用申込者の意思を踏まえ、必要な協力を行っている。</t>
    <phoneticPr fontId="6"/>
  </si>
  <si>
    <t>　要介護認定の更新の申請が、遅くとも当該利用者が受けている要介護認定の有効期間の満了日の３０日前には行われるよう、必要な援助を行っている。</t>
    <phoneticPr fontId="6"/>
  </si>
  <si>
    <t>　サービス担当者会議等において、利用者の個人情報を用いる場合は利用者の同意を、利用者の家族の個人情報を用いる場合は当該家族の同意を、あらかじめ文書により得ている。</t>
    <phoneticPr fontId="6"/>
  </si>
  <si>
    <t>　自ら提供した指定居宅介護支援又は自らが居宅サービス計画に位置付けた指定居宅サービス等に対する利用者及びその家族からの苦情に迅速かつ適切に対応している。</t>
    <phoneticPr fontId="6"/>
  </si>
  <si>
    <t>Ⅲ　介護報酬の算定について</t>
  </si>
  <si>
    <t>１　居宅介護支援費</t>
  </si>
  <si>
    <t>（１）　取扱件数</t>
  </si>
  <si>
    <t>要介護１</t>
  </si>
  <si>
    <t>要介護２</t>
  </si>
  <si>
    <t>要介護３</t>
  </si>
  <si>
    <t>要介護４</t>
  </si>
  <si>
    <t>要介護５</t>
  </si>
  <si>
    <t>　　　　　　　　　　　　　　　　　　　　　　　　　　　　</t>
  </si>
  <si>
    <t>取扱件数</t>
  </si>
  <si>
    <t>要介護１・要介護２</t>
  </si>
  <si>
    <t>要介護３・４・５</t>
  </si>
  <si>
    <t>（２）　給付管理</t>
  </si>
  <si>
    <t>（１）　特定事業所加算　（Ⅰ）</t>
  </si>
  <si>
    <t>（２）　特定事業所加算　（Ⅱ）　　　　　　　　　　　　　　　　　　　　　　　　　　　　　　　　　　</t>
  </si>
  <si>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</si>
  <si>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</si>
  <si>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</si>
  <si>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３　減算</t>
  </si>
  <si>
    <t>・　要介護認定を受けている利用者が要介護更新認定を受けた場合</t>
  </si>
  <si>
    <t>・　要介護認定を受けている利用者が要介護状態区分の変更の認定を受けた場合</t>
  </si>
  <si>
    <t>（２）　特定事業所集中減算</t>
  </si>
  <si>
    <t xml:space="preserve">２　加算　　　　 </t>
    <phoneticPr fontId="6"/>
  </si>
  <si>
    <t>　常勤かつ専従の主任介護支援専門員を配置している。</t>
    <phoneticPr fontId="6"/>
  </si>
  <si>
    <t>　利用者に関する情報又はサービス提供に当たっての留意事項に係る伝達等を目的とした会議を定期的に開催している。</t>
    <phoneticPr fontId="6"/>
  </si>
  <si>
    <t>　居宅サービス計画の策定に際し、下記Ａ～Ｃのいずれかの要件を満たし、アセスメントを実施したものについてのみ算定している。</t>
    <phoneticPr fontId="6"/>
  </si>
  <si>
    <t xml:space="preserve">※「新規」： </t>
  </si>
  <si>
    <t>　利用者１人につき１月に１回を限度として算定している。</t>
    <phoneticPr fontId="6"/>
  </si>
  <si>
    <t>問１</t>
    <phoneticPr fontId="6"/>
  </si>
  <si>
    <t>問２</t>
    <phoneticPr fontId="6"/>
  </si>
  <si>
    <t>問３</t>
    <phoneticPr fontId="6"/>
  </si>
  <si>
    <t>問４</t>
    <phoneticPr fontId="6"/>
  </si>
  <si>
    <t>問５</t>
    <phoneticPr fontId="6"/>
  </si>
  <si>
    <t>問６</t>
    <phoneticPr fontId="6"/>
  </si>
  <si>
    <t>問７</t>
    <phoneticPr fontId="6"/>
  </si>
  <si>
    <t>問８</t>
    <phoneticPr fontId="6"/>
  </si>
  <si>
    <t>問９</t>
    <phoneticPr fontId="6"/>
  </si>
  <si>
    <t>問1</t>
    <rPh sb="0" eb="1">
      <t>ト</t>
    </rPh>
    <phoneticPr fontId="6"/>
  </si>
  <si>
    <t>問 １</t>
    <phoneticPr fontId="6"/>
  </si>
  <si>
    <t>問10</t>
    <rPh sb="0" eb="1">
      <t>ト</t>
    </rPh>
    <phoneticPr fontId="6"/>
  </si>
  <si>
    <t>問11</t>
    <rPh sb="0" eb="1">
      <t>ト</t>
    </rPh>
    <phoneticPr fontId="6"/>
  </si>
  <si>
    <t>（ロ）</t>
    <phoneticPr fontId="6"/>
  </si>
  <si>
    <t>合計(イ）</t>
    <rPh sb="0" eb="2">
      <t>ゴウケイ</t>
    </rPh>
    <phoneticPr fontId="6"/>
  </si>
  <si>
    <t>Ａ ： 常勤専従　　　　　Ｂ ： 常勤兼務</t>
    <phoneticPr fontId="6"/>
  </si>
  <si>
    <t>（B)</t>
    <phoneticPr fontId="6"/>
  </si>
  <si>
    <t>（Ｃ）</t>
    <phoneticPr fontId="6"/>
  </si>
  <si>
    <t>事業所名</t>
  </si>
  <si>
    <t>事業所番号</t>
    <rPh sb="0" eb="3">
      <t>ジギョウショ</t>
    </rPh>
    <rPh sb="3" eb="5">
      <t>バンゴウ</t>
    </rPh>
    <phoneticPr fontId="6"/>
  </si>
  <si>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6"/>
  </si>
  <si>
    <t>１　修了　　　　２　未修了</t>
    <phoneticPr fontId="6"/>
  </si>
  <si>
    <t>　研修機関名：</t>
    <phoneticPr fontId="6"/>
  </si>
  <si>
    <t>介護支援
専門員数</t>
    <phoneticPr fontId="6"/>
  </si>
  <si>
    <t>常勤</t>
    <phoneticPr fontId="6"/>
  </si>
  <si>
    <t>専従</t>
    <phoneticPr fontId="6"/>
  </si>
  <si>
    <t>非常勤</t>
    <phoneticPr fontId="6"/>
  </si>
  <si>
    <t>合計</t>
    <rPh sb="0" eb="2">
      <t>ゴウケイ</t>
    </rPh>
    <phoneticPr fontId="6"/>
  </si>
  <si>
    <t>介護予防支援の受託の有無</t>
  </si>
  <si>
    <t>有　　　・　　　無</t>
  </si>
  <si>
    <t>利用者数
（合計）</t>
    <rPh sb="0" eb="2">
      <t>リヨウ</t>
    </rPh>
    <rPh sb="6" eb="8">
      <t>ゴウケイ</t>
    </rPh>
    <phoneticPr fontId="6"/>
  </si>
  <si>
    <t>開催年月日</t>
    <rPh sb="0" eb="2">
      <t>カイサイ</t>
    </rPh>
    <rPh sb="2" eb="5">
      <t>ネンガッピ</t>
    </rPh>
    <phoneticPr fontId="6"/>
  </si>
  <si>
    <t>②２４時間連絡できる体制を確保し、かつ、必要に応じて利用者等の相談に対応する体制を確保している。</t>
  </si>
  <si>
    <t>具体的な方法</t>
    <rPh sb="0" eb="3">
      <t>グタイテキ</t>
    </rPh>
    <rPh sb="4" eb="6">
      <t>ホウホウ</t>
    </rPh>
    <phoneticPr fontId="6"/>
  </si>
  <si>
    <t>有　　・　　無</t>
  </si>
  <si>
    <t>　ア（地域包括支援センターから支援困難な利用者の紹介があった場合）</t>
  </si>
  <si>
    <t>件</t>
    <rPh sb="0" eb="1">
      <t>ケン</t>
    </rPh>
    <phoneticPr fontId="6"/>
  </si>
  <si>
    <t>　介護支援専門員の清潔の保持及び健康状態について、必要な管理を行っている。</t>
    <phoneticPr fontId="6"/>
  </si>
  <si>
    <t>　問１の主任介護支援専門員とは別に、常勤かつ専従の介護支援専門員を３名以上配置している。</t>
    <phoneticPr fontId="6"/>
  </si>
  <si>
    <t>　問１の主任介護支援専門員とは別に、常勤かつ専従の介護支援専門員を２名以上配置している。</t>
    <phoneticPr fontId="6"/>
  </si>
  <si>
    <t>　対応の当番者を事前に定めておく等、２４時間連絡体制を確保し、かつ、必要に応じて利用者等の相談に対応する体制を確保している。</t>
    <phoneticPr fontId="6"/>
  </si>
  <si>
    <t>回答欄</t>
    <rPh sb="0" eb="2">
      <t>カイトウ</t>
    </rPh>
    <rPh sb="2" eb="3">
      <t>ラン</t>
    </rPh>
    <phoneticPr fontId="6"/>
  </si>
  <si>
    <t>　業務管理体制を整備し、監督権者に届け出ている。</t>
    <rPh sb="1" eb="3">
      <t>ギョウム</t>
    </rPh>
    <rPh sb="3" eb="5">
      <t>カンリ</t>
    </rPh>
    <rPh sb="5" eb="7">
      <t>タイセイ</t>
    </rPh>
    <rPh sb="8" eb="10">
      <t>セイビ</t>
    </rPh>
    <rPh sb="12" eb="14">
      <t>カントク</t>
    </rPh>
    <rPh sb="14" eb="15">
      <t>ケン</t>
    </rPh>
    <rPh sb="15" eb="16">
      <t>シャ</t>
    </rPh>
    <rPh sb="17" eb="18">
      <t>トド</t>
    </rPh>
    <rPh sb="19" eb="20">
      <t>デ</t>
    </rPh>
    <phoneticPr fontId="6"/>
  </si>
  <si>
    <t>問２</t>
    <rPh sb="0" eb="1">
      <t>ト</t>
    </rPh>
    <phoneticPr fontId="6"/>
  </si>
  <si>
    <t>　業務管理体制の整備に関し、届け出た事項に変更があったときは、遅滞なく、監督権者に変更を届け出ている。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41" eb="43">
      <t>ヘンコウ</t>
    </rPh>
    <rPh sb="44" eb="45">
      <t>トド</t>
    </rPh>
    <rPh sb="46" eb="47">
      <t>デ</t>
    </rPh>
    <phoneticPr fontId="6"/>
  </si>
  <si>
    <t>問12</t>
    <rPh sb="0" eb="1">
      <t>トイ</t>
    </rPh>
    <phoneticPr fontId="6"/>
  </si>
  <si>
    <t>問10</t>
    <rPh sb="0" eb="1">
      <t>トイ</t>
    </rPh>
    <phoneticPr fontId="6"/>
  </si>
  <si>
    <t>（３）　特定事業所加算　（Ⅲ）　　　　　　　　　　　　　　　　　　　　　　　　　　　　　　　　　　</t>
    <phoneticPr fontId="6"/>
  </si>
  <si>
    <t>（５）　担当件数と基準取扱件数</t>
    <rPh sb="9" eb="11">
      <t>キジュン</t>
    </rPh>
    <rPh sb="11" eb="13">
      <t>トリアツカイ</t>
    </rPh>
    <rPh sb="13" eb="15">
      <t>ケンスウ</t>
    </rPh>
    <phoneticPr fontId="6"/>
  </si>
  <si>
    <t>　介護支援専門員は、居宅サービス計画に位置付けた指定居宅サービス事業者等に対して、訪問介護計画等指定居宅サービス基準条例において位置付けられている計画の提出を求めている。</t>
    <rPh sb="1" eb="3">
      <t>カイゴ</t>
    </rPh>
    <rPh sb="3" eb="5">
      <t>シエン</t>
    </rPh>
    <rPh sb="5" eb="8">
      <t>センモンイン</t>
    </rPh>
    <rPh sb="10" eb="12">
      <t>キョタク</t>
    </rPh>
    <rPh sb="16" eb="18">
      <t>ケイカク</t>
    </rPh>
    <rPh sb="19" eb="22">
      <t>イチヅ</t>
    </rPh>
    <rPh sb="24" eb="26">
      <t>シテイ</t>
    </rPh>
    <rPh sb="26" eb="28">
      <t>キョタク</t>
    </rPh>
    <rPh sb="32" eb="34">
      <t>ジギョウ</t>
    </rPh>
    <rPh sb="34" eb="35">
      <t>シャ</t>
    </rPh>
    <rPh sb="35" eb="36">
      <t>トウ</t>
    </rPh>
    <rPh sb="37" eb="38">
      <t>タイ</t>
    </rPh>
    <rPh sb="41" eb="43">
      <t>ホウモン</t>
    </rPh>
    <rPh sb="43" eb="45">
      <t>カイゴ</t>
    </rPh>
    <rPh sb="45" eb="48">
      <t>ケイカクトウ</t>
    </rPh>
    <rPh sb="48" eb="50">
      <t>シテイ</t>
    </rPh>
    <rPh sb="50" eb="52">
      <t>キョタク</t>
    </rPh>
    <rPh sb="56" eb="58">
      <t>キジュン</t>
    </rPh>
    <rPh sb="58" eb="60">
      <t>ジョウレイ</t>
    </rPh>
    <rPh sb="64" eb="67">
      <t>イチヅ</t>
    </rPh>
    <rPh sb="73" eb="75">
      <t>ケイカク</t>
    </rPh>
    <rPh sb="76" eb="78">
      <t>テイシュツ</t>
    </rPh>
    <rPh sb="79" eb="80">
      <t>モト</t>
    </rPh>
    <phoneticPr fontId="6"/>
  </si>
  <si>
    <t>（１）　事業の目的及び運営の方針並びに事業所の名称及び所在地</t>
    <rPh sb="16" eb="17">
      <t>ナラ</t>
    </rPh>
    <rPh sb="19" eb="22">
      <t>ジギョウショ</t>
    </rPh>
    <rPh sb="23" eb="25">
      <t>メイショウ</t>
    </rPh>
    <rPh sb="25" eb="26">
      <t>オヨ</t>
    </rPh>
    <rPh sb="27" eb="30">
      <t>ショザイチ</t>
    </rPh>
    <phoneticPr fontId="6"/>
  </si>
  <si>
    <t>作成者</t>
    <rPh sb="0" eb="3">
      <t>サクセイシャ</t>
    </rPh>
    <phoneticPr fontId="13"/>
  </si>
  <si>
    <t>職名</t>
    <rPh sb="0" eb="2">
      <t>ショクメイ</t>
    </rPh>
    <phoneticPr fontId="13"/>
  </si>
  <si>
    <t>氏名</t>
    <rPh sb="0" eb="2">
      <t>シメイ</t>
    </rPh>
    <phoneticPr fontId="13"/>
  </si>
  <si>
    <t>作成日</t>
    <rPh sb="0" eb="3">
      <t>サクセイビ</t>
    </rPh>
    <phoneticPr fontId="13"/>
  </si>
  <si>
    <t>１　主任介護支援専門員の状況　※２人目は加算（Ⅰ）を算定している事業者のみ記入</t>
    <rPh sb="17" eb="18">
      <t>ヒト</t>
    </rPh>
    <rPh sb="18" eb="19">
      <t>メ</t>
    </rPh>
    <rPh sb="20" eb="22">
      <t>カサン</t>
    </rPh>
    <rPh sb="26" eb="28">
      <t>サンテイ</t>
    </rPh>
    <rPh sb="32" eb="34">
      <t>ジギョウ</t>
    </rPh>
    <rPh sb="34" eb="35">
      <t>シャ</t>
    </rPh>
    <rPh sb="37" eb="39">
      <t>キニュウ</t>
    </rPh>
    <phoneticPr fontId="13"/>
  </si>
  <si>
    <t>氏名：</t>
    <rPh sb="0" eb="2">
      <t>シメイ</t>
    </rPh>
    <phoneticPr fontId="13"/>
  </si>
  <si>
    <t>②　主任介護支援専門員研修</t>
    <phoneticPr fontId="6"/>
  </si>
  <si>
    <t>２　介護支援専門員の状況　※１で記載した主任介護支援専門員を除く。</t>
    <rPh sb="16" eb="18">
      <t>キサイ</t>
    </rPh>
    <rPh sb="20" eb="22">
      <t>シュニン</t>
    </rPh>
    <rPh sb="22" eb="24">
      <t>カイゴ</t>
    </rPh>
    <rPh sb="24" eb="26">
      <t>シエン</t>
    </rPh>
    <rPh sb="26" eb="29">
      <t>センモンイン</t>
    </rPh>
    <rPh sb="30" eb="31">
      <t>ノゾ</t>
    </rPh>
    <phoneticPr fontId="6"/>
  </si>
  <si>
    <r>
      <t>（A）</t>
    </r>
    <r>
      <rPr>
        <sz val="11"/>
        <color indexed="8"/>
        <rFont val="ＭＳ Ｐゴシック"/>
        <family val="3"/>
        <charset val="128"/>
      </rPr>
      <t>利用者数</t>
    </r>
    <phoneticPr fontId="6"/>
  </si>
  <si>
    <t>有　　・　 　無</t>
    <rPh sb="0" eb="1">
      <t>ユウ</t>
    </rPh>
    <rPh sb="7" eb="8">
      <t>ム</t>
    </rPh>
    <phoneticPr fontId="6"/>
  </si>
  <si>
    <t>＜注意事項＞</t>
    <rPh sb="1" eb="3">
      <t>チュウイ</t>
    </rPh>
    <rPh sb="3" eb="5">
      <t>ジコウ</t>
    </rPh>
    <phoneticPr fontId="6"/>
  </si>
  <si>
    <t>（２）　従業者の職種、員数及び職務内容（員数は最新の数である。）</t>
    <rPh sb="4" eb="7">
      <t>ジュウギョウシャ</t>
    </rPh>
    <rPh sb="20" eb="22">
      <t>インスウ</t>
    </rPh>
    <rPh sb="21" eb="22">
      <t>カズ</t>
    </rPh>
    <rPh sb="23" eb="25">
      <t>サイシン</t>
    </rPh>
    <rPh sb="26" eb="27">
      <t>カズ</t>
    </rPh>
    <phoneticPr fontId="6"/>
  </si>
  <si>
    <r>
      <t>　常勤かつ専従の主任介護支援専門員を</t>
    </r>
    <r>
      <rPr>
        <sz val="11"/>
        <rFont val="ＭＳ Ｐゴシック"/>
        <family val="3"/>
        <charset val="128"/>
      </rPr>
      <t>２名以上</t>
    </r>
    <r>
      <rPr>
        <sz val="11"/>
        <rFont val="ＭＳ Ｐゴシック"/>
        <family val="3"/>
        <charset val="128"/>
        <scheme val="minor"/>
      </rPr>
      <t>配置している。</t>
    </r>
    <rPh sb="19" eb="22">
      <t>メイイジョウ</t>
    </rPh>
    <phoneticPr fontId="6"/>
  </si>
  <si>
    <t>（５）　サービスの種類、内容及び利用料</t>
    <phoneticPr fontId="6"/>
  </si>
  <si>
    <t>※利用者の契約日が古いものから順に居宅介護支援費を割り当てること。</t>
    <rPh sb="1" eb="4">
      <t>リヨウシャ</t>
    </rPh>
    <rPh sb="5" eb="8">
      <t>ケイヤクビ</t>
    </rPh>
    <rPh sb="9" eb="10">
      <t>フル</t>
    </rPh>
    <rPh sb="15" eb="16">
      <t>ジュン</t>
    </rPh>
    <rPh sb="17" eb="19">
      <t>キョタク</t>
    </rPh>
    <rPh sb="19" eb="21">
      <t>カイゴ</t>
    </rPh>
    <rPh sb="21" eb="23">
      <t>シエン</t>
    </rPh>
    <rPh sb="23" eb="24">
      <t>ピ</t>
    </rPh>
    <rPh sb="25" eb="26">
      <t>ワ</t>
    </rPh>
    <rPh sb="27" eb="28">
      <t>ア</t>
    </rPh>
    <phoneticPr fontId="6"/>
  </si>
  <si>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6"/>
  </si>
  <si>
    <t>（１）　運営基準減算（×がついた場合は運営基準減算に該当します。）</t>
    <phoneticPr fontId="6"/>
  </si>
  <si>
    <t>※加算の算定要件を満たさずに加算を算定していた場合は、介護報酬の返還が必要となります。この場合、保険者に相談の上、必要な手続を行ってください。
※算定していない加算の項目については、記載不要です。</t>
    <rPh sb="27" eb="29">
      <t>カイゴ</t>
    </rPh>
    <rPh sb="29" eb="31">
      <t>ホウシュウ</t>
    </rPh>
    <rPh sb="32" eb="34">
      <t>ヘンカン</t>
    </rPh>
    <rPh sb="45" eb="47">
      <t>バアイ</t>
    </rPh>
    <rPh sb="57" eb="59">
      <t>ヒツヨウ</t>
    </rPh>
    <rPh sb="60" eb="62">
      <t>テツヅ</t>
    </rPh>
    <phoneticPr fontId="6"/>
  </si>
  <si>
    <t>　居宅サービス計画は全表（１～３表及び６・７表）を作成している。</t>
    <phoneticPr fontId="6"/>
  </si>
  <si>
    <t>　　（１） 正当な理由なしに介護給付等対象サービスの利用に関する指示に従わないこと
　　　　等により、要介護状態の程度を増進させたと認められるとき。</t>
    <phoneticPr fontId="6"/>
  </si>
  <si>
    <t>　　（２） 偽りその他不正の行為によって保険給付の支給を受け、又は受けようとしたとき。</t>
    <phoneticPr fontId="6"/>
  </si>
  <si>
    <t>※利用者希望による居宅サービス計画の軽微な変更の場合、必ずしもサービス担当者会議の開催は必要ありません。</t>
    <rPh sb="1" eb="4">
      <t>リヨウシャ</t>
    </rPh>
    <rPh sb="4" eb="6">
      <t>キボウ</t>
    </rPh>
    <rPh sb="9" eb="11">
      <t>キョタク</t>
    </rPh>
    <rPh sb="15" eb="17">
      <t>ケイカク</t>
    </rPh>
    <rPh sb="18" eb="20">
      <t>ケイビ</t>
    </rPh>
    <rPh sb="21" eb="23">
      <t>ヘンコウ</t>
    </rPh>
    <rPh sb="24" eb="26">
      <t>バアイ</t>
    </rPh>
    <rPh sb="27" eb="28">
      <t>カナラ</t>
    </rPh>
    <rPh sb="35" eb="38">
      <t>タントウシャ</t>
    </rPh>
    <rPh sb="38" eb="40">
      <t>カイギ</t>
    </rPh>
    <rPh sb="41" eb="43">
      <t>カイサイ</t>
    </rPh>
    <rPh sb="44" eb="46">
      <t>ヒツヨウ</t>
    </rPh>
    <phoneticPr fontId="6"/>
  </si>
  <si>
    <t>【モニタリング】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Ph sb="10" eb="12">
      <t>カイゴ</t>
    </rPh>
    <rPh sb="12" eb="14">
      <t>シエン</t>
    </rPh>
    <rPh sb="14" eb="16">
      <t>センモン</t>
    </rPh>
    <rPh sb="16" eb="17">
      <t>イン</t>
    </rPh>
    <phoneticPr fontId="6"/>
  </si>
  <si>
    <t>※医師の医学的な所見については、主治医意見書による確認のほか、医師の診断書又は担当の介護支援専門員が聴取した居宅サービス計画に記載する医師の所見により確認する方法でも差し支えありません。</t>
    <phoneticPr fontId="6"/>
  </si>
  <si>
    <t>　上記の事故の状況及び事故に際して採った処置について記録している。</t>
    <rPh sb="1" eb="3">
      <t>ジョウキ</t>
    </rPh>
    <phoneticPr fontId="6"/>
  </si>
  <si>
    <t>問５</t>
    <phoneticPr fontId="6"/>
  </si>
  <si>
    <t>（１）　モニタリングに当たって行った指定居宅サービス事業者等との連絡調整に関する記録</t>
    <rPh sb="11" eb="12">
      <t>ア</t>
    </rPh>
    <rPh sb="15" eb="16">
      <t>オコナ</t>
    </rPh>
    <phoneticPr fontId="6"/>
  </si>
  <si>
    <t>　管理者自身を含む従業者全員の雇用契約書等の写しを事業所に保管している。</t>
    <rPh sb="11" eb="12">
      <t>シャ</t>
    </rPh>
    <rPh sb="19" eb="20">
      <t>ショ</t>
    </rPh>
    <phoneticPr fontId="6"/>
  </si>
  <si>
    <t>※居宅サービス計画の作成・変更に際し、やむを得ない理由がある場合については、その経過を記録に残すとともに、担当者への照会等により意見を求めることができます。この場合、緊密に相互の情報交換を行うことにより、利用者の状況等についての情報や居宅サービス計画原案の内容を共有できるようにする必要があり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ます。</t>
    <rPh sb="58" eb="60">
      <t>ショウカイ</t>
    </rPh>
    <rPh sb="60" eb="61">
      <t>トウ</t>
    </rPh>
    <rPh sb="67" eb="68">
      <t>モト</t>
    </rPh>
    <rPh sb="80" eb="82">
      <t>バアイ</t>
    </rPh>
    <rPh sb="83" eb="85">
      <t>キンミツ</t>
    </rPh>
    <rPh sb="86" eb="88">
      <t>ソウゴ</t>
    </rPh>
    <rPh sb="89" eb="91">
      <t>ジョウホウ</t>
    </rPh>
    <rPh sb="91" eb="93">
      <t>コウカン</t>
    </rPh>
    <rPh sb="94" eb="95">
      <t>オコナ</t>
    </rPh>
    <rPh sb="102" eb="105">
      <t>リヨウシャ</t>
    </rPh>
    <rPh sb="106" eb="109">
      <t>ジョウキョウトウ</t>
    </rPh>
    <rPh sb="114" eb="116">
      <t>ジョウホウ</t>
    </rPh>
    <rPh sb="117" eb="119">
      <t>キョタク</t>
    </rPh>
    <rPh sb="123" eb="125">
      <t>ケイカク</t>
    </rPh>
    <rPh sb="125" eb="127">
      <t>ゲンアン</t>
    </rPh>
    <rPh sb="128" eb="130">
      <t>ナイヨウ</t>
    </rPh>
    <rPh sb="131" eb="133">
      <t>キョウユウ</t>
    </rPh>
    <rPh sb="141" eb="143">
      <t>ヒツヨウ</t>
    </rPh>
    <rPh sb="155" eb="156">
      <t>エ</t>
    </rPh>
    <rPh sb="158" eb="160">
      <t>リユウ</t>
    </rPh>
    <rPh sb="163" eb="165">
      <t>バアイ</t>
    </rPh>
    <rPh sb="194" eb="197">
      <t>タントウシャ</t>
    </rPh>
    <rPh sb="198" eb="200">
      <t>ジユウ</t>
    </rPh>
    <rPh sb="226" eb="228">
      <t>キョタク</t>
    </rPh>
    <rPh sb="232" eb="234">
      <t>ケイカク</t>
    </rPh>
    <rPh sb="235" eb="237">
      <t>ヘンコウ</t>
    </rPh>
    <rPh sb="239" eb="240">
      <t>マ</t>
    </rPh>
    <rPh sb="243" eb="245">
      <t>バアイ</t>
    </rPh>
    <rPh sb="246" eb="249">
      <t>リヨウシャ</t>
    </rPh>
    <rPh sb="250" eb="252">
      <t>ジョウタイ</t>
    </rPh>
    <rPh sb="253" eb="254">
      <t>オオ</t>
    </rPh>
    <rPh sb="256" eb="258">
      <t>ヘンコウ</t>
    </rPh>
    <rPh sb="259" eb="260">
      <t>ミ</t>
    </rPh>
    <rPh sb="264" eb="266">
      <t>バアイ</t>
    </rPh>
    <rPh sb="266" eb="267">
      <t>トウ</t>
    </rPh>
    <rPh sb="268" eb="270">
      <t>ソウテイ</t>
    </rPh>
    <phoneticPr fontId="6"/>
  </si>
  <si>
    <t>　対応の当番者を事前に定めておく等、２４時間連絡体制を確保し、かつ、必要に応じて利用者等の相談に対応する体制を確保している。</t>
    <rPh sb="16" eb="17">
      <t>トウ</t>
    </rPh>
    <phoneticPr fontId="6"/>
  </si>
  <si>
    <t>○介護支援専門員を交代（増員・減員を含む）する場合、「変更届」の提出が必要です。</t>
    <rPh sb="9" eb="11">
      <t>コウタイ</t>
    </rPh>
    <rPh sb="12" eb="14">
      <t>ゾウイン</t>
    </rPh>
    <rPh sb="15" eb="17">
      <t>ゲンイン</t>
    </rPh>
    <rPh sb="18" eb="19">
      <t>フク</t>
    </rPh>
    <rPh sb="32" eb="34">
      <t>テイシュツ</t>
    </rPh>
    <phoneticPr fontId="6"/>
  </si>
  <si>
    <t>○人員欠如の状態のまま事業を継続している場合、人員基準違反として監査の対象となります。
 　人員基準に定める人員配置ができない場合は、事業の休止又は廃止を届け出る必要があります。
　　　（休止届又は廃止届の提出が必要です。）
　 なお、重大な基準違反については、指定取消となる場合もありますので、十分ご注意ください。</t>
    <rPh sb="23" eb="25">
      <t>ジンイン</t>
    </rPh>
    <rPh sb="46" eb="48">
      <t>ジンイン</t>
    </rPh>
    <rPh sb="72" eb="73">
      <t>マタ</t>
    </rPh>
    <rPh sb="74" eb="76">
      <t>ハイシ</t>
    </rPh>
    <rPh sb="97" eb="98">
      <t>マタ</t>
    </rPh>
    <rPh sb="99" eb="101">
      <t>ハイシ</t>
    </rPh>
    <rPh sb="101" eb="102">
      <t>トドケ</t>
    </rPh>
    <rPh sb="103" eb="105">
      <t>テイシュツ</t>
    </rPh>
    <phoneticPr fontId="6"/>
  </si>
  <si>
    <t>主任介護支援専門員研修</t>
    <rPh sb="0" eb="2">
      <t>シュニン</t>
    </rPh>
    <rPh sb="2" eb="4">
      <t>カイゴ</t>
    </rPh>
    <rPh sb="4" eb="6">
      <t>シエン</t>
    </rPh>
    <rPh sb="6" eb="9">
      <t>センモンイン</t>
    </rPh>
    <rPh sb="9" eb="11">
      <t>ケンシュウ</t>
    </rPh>
    <phoneticPr fontId="6"/>
  </si>
  <si>
    <t>研修機関名</t>
    <rPh sb="0" eb="2">
      <t>ケンシュウ</t>
    </rPh>
    <rPh sb="2" eb="4">
      <t>キカン</t>
    </rPh>
    <rPh sb="4" eb="5">
      <t>メイ</t>
    </rPh>
    <phoneticPr fontId="6"/>
  </si>
  <si>
    <t>修了年月日</t>
    <rPh sb="0" eb="2">
      <t>シュウリョウ</t>
    </rPh>
    <rPh sb="2" eb="5">
      <t>ネンガッピ</t>
    </rPh>
    <phoneticPr fontId="6"/>
  </si>
  <si>
    <t>　　　　年　　　　月　　　日</t>
    <rPh sb="4" eb="5">
      <t>ネン</t>
    </rPh>
    <rPh sb="9" eb="10">
      <t>ツキ</t>
    </rPh>
    <rPh sb="13" eb="14">
      <t>ヒ</t>
    </rPh>
    <phoneticPr fontId="6"/>
  </si>
  <si>
    <t>（１）　管理者　</t>
    <phoneticPr fontId="6"/>
  </si>
  <si>
    <t>問２</t>
    <phoneticPr fontId="6"/>
  </si>
  <si>
    <t>問３</t>
    <phoneticPr fontId="6"/>
  </si>
  <si>
    <t>問34</t>
    <rPh sb="0" eb="1">
      <t>ト</t>
    </rPh>
    <phoneticPr fontId="6"/>
  </si>
  <si>
    <t>問12</t>
    <rPh sb="0" eb="1">
      <t>ト</t>
    </rPh>
    <phoneticPr fontId="6"/>
  </si>
  <si>
    <t>問13</t>
    <rPh sb="0" eb="1">
      <t>トイ</t>
    </rPh>
    <phoneticPr fontId="6"/>
  </si>
  <si>
    <t>問７</t>
  </si>
  <si>
    <t>問７</t>
    <phoneticPr fontId="6"/>
  </si>
  <si>
    <t>問８</t>
  </si>
  <si>
    <t>問９</t>
  </si>
  <si>
    <t>①　入院時情報連携加算（Ⅰ）</t>
    <rPh sb="2" eb="4">
      <t>ニュウイン</t>
    </rPh>
    <rPh sb="4" eb="5">
      <t>ジ</t>
    </rPh>
    <rPh sb="5" eb="7">
      <t>ジョウホウ</t>
    </rPh>
    <rPh sb="7" eb="9">
      <t>レンケイ</t>
    </rPh>
    <rPh sb="9" eb="11">
      <t>カサン</t>
    </rPh>
    <phoneticPr fontId="6"/>
  </si>
  <si>
    <t>②　入院時情報連携加算（Ⅱ）</t>
    <rPh sb="2" eb="4">
      <t>ニュウイン</t>
    </rPh>
    <rPh sb="4" eb="5">
      <t>ジ</t>
    </rPh>
    <rPh sb="5" eb="7">
      <t>ジョウホウ</t>
    </rPh>
    <rPh sb="7" eb="9">
      <t>レンケイ</t>
    </rPh>
    <rPh sb="9" eb="11">
      <t>カサン</t>
    </rPh>
    <phoneticPr fontId="6"/>
  </si>
  <si>
    <t>③　入院時情報連携加算（Ⅰ）及び（Ⅱ）共通</t>
    <rPh sb="2" eb="4">
      <t>ニュウイン</t>
    </rPh>
    <rPh sb="4" eb="5">
      <t>ジ</t>
    </rPh>
    <rPh sb="5" eb="7">
      <t>ジョウホウ</t>
    </rPh>
    <rPh sb="7" eb="9">
      <t>レンケイ</t>
    </rPh>
    <rPh sb="9" eb="11">
      <t>カサン</t>
    </rPh>
    <rPh sb="14" eb="15">
      <t>オヨ</t>
    </rPh>
    <rPh sb="19" eb="21">
      <t>キョウツウ</t>
    </rPh>
    <phoneticPr fontId="6"/>
  </si>
  <si>
    <t xml:space="preserve">  情報提供を行った日時、場所、内容、提供手段（面談・ＦＡＸ等）等について居宅サービス計画等に記録している。</t>
    <rPh sb="2" eb="4">
      <t>ジョウホウ</t>
    </rPh>
    <rPh sb="4" eb="6">
      <t>テイキョウ</t>
    </rPh>
    <rPh sb="7" eb="8">
      <t>オコナ</t>
    </rPh>
    <rPh sb="10" eb="12">
      <t>ニチジ</t>
    </rPh>
    <rPh sb="13" eb="15">
      <t>バショ</t>
    </rPh>
    <rPh sb="16" eb="18">
      <t>ナイヨウ</t>
    </rPh>
    <rPh sb="19" eb="21">
      <t>テイキョウ</t>
    </rPh>
    <rPh sb="21" eb="23">
      <t>シュダン</t>
    </rPh>
    <rPh sb="24" eb="26">
      <t>メンダン</t>
    </rPh>
    <rPh sb="30" eb="31">
      <t>トウ</t>
    </rPh>
    <rPh sb="32" eb="33">
      <t>トウ</t>
    </rPh>
    <rPh sb="37" eb="39">
      <t>キョタク</t>
    </rPh>
    <rPh sb="43" eb="45">
      <t>ケイカク</t>
    </rPh>
    <rPh sb="45" eb="46">
      <t>トウ</t>
    </rPh>
    <rPh sb="47" eb="49">
      <t>キロク</t>
    </rPh>
    <phoneticPr fontId="6"/>
  </si>
  <si>
    <t>問１</t>
    <phoneticPr fontId="6"/>
  </si>
  <si>
    <t>①　退院・退所加算（Ⅰ）イ</t>
    <rPh sb="2" eb="4">
      <t>タイイン</t>
    </rPh>
    <rPh sb="5" eb="7">
      <t>タイショ</t>
    </rPh>
    <rPh sb="7" eb="9">
      <t>カサン</t>
    </rPh>
    <phoneticPr fontId="6"/>
  </si>
  <si>
    <t>　病院、診療所、地域密着型介護老人福祉施設又は介護保険施設の職員から利用者に係る必要な情報の提供をカンファレンス以外の方法により１回受けている。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7">
      <t>ウ</t>
    </rPh>
    <phoneticPr fontId="6"/>
  </si>
  <si>
    <t>　病院、診療所、地域密着型介護老人福祉施設又は介護保険施設の職員から利用者に係る必要な情報の提供をカンファレンスにより１回受けている。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60" eb="61">
      <t>カイ</t>
    </rPh>
    <rPh sb="61" eb="62">
      <t>ウ</t>
    </rPh>
    <phoneticPr fontId="6"/>
  </si>
  <si>
    <t>②　退院・退所加算（Ⅰ）ロ</t>
    <rPh sb="2" eb="4">
      <t>タイイン</t>
    </rPh>
    <rPh sb="5" eb="7">
      <t>タイショ</t>
    </rPh>
    <rPh sb="7" eb="9">
      <t>カサン</t>
    </rPh>
    <phoneticPr fontId="6"/>
  </si>
  <si>
    <t>③　退院・退所加算（Ⅱ）イ</t>
    <rPh sb="2" eb="4">
      <t>タイイン</t>
    </rPh>
    <rPh sb="5" eb="7">
      <t>タイショ</t>
    </rPh>
    <rPh sb="7" eb="9">
      <t>カサン</t>
    </rPh>
    <phoneticPr fontId="6"/>
  </si>
  <si>
    <t>　病院、診療所、地域密着型介護老人福祉施設又は介護保険施設の職員から利用者に係る必要な情報の提供をカンファレンス以外の方法により２回以上受けている。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8">
      <t>イジョウ</t>
    </rPh>
    <rPh sb="68" eb="69">
      <t>ウ</t>
    </rPh>
    <phoneticPr fontId="6"/>
  </si>
  <si>
    <t>④　退院・退所加算（Ⅱ）ロ</t>
    <rPh sb="2" eb="4">
      <t>タイイン</t>
    </rPh>
    <rPh sb="5" eb="7">
      <t>タイショ</t>
    </rPh>
    <rPh sb="7" eb="9">
      <t>カサン</t>
    </rPh>
    <phoneticPr fontId="6"/>
  </si>
  <si>
    <t>⑤　退院・退所加算（Ⅲ）</t>
    <rPh sb="2" eb="4">
      <t>タイイン</t>
    </rPh>
    <rPh sb="5" eb="7">
      <t>タイショ</t>
    </rPh>
    <rPh sb="7" eb="9">
      <t>カサン</t>
    </rPh>
    <phoneticPr fontId="6"/>
  </si>
  <si>
    <t>　病院、診療所、地域密着型介護老人福祉施設又は介護保険施設の職員から利用者に係る必要な情報の提供を３回以上（うち１回以上はカンファレンスによる）受けている。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1" eb="53">
      <t>イジョウ</t>
    </rPh>
    <rPh sb="57" eb="58">
      <t>カイ</t>
    </rPh>
    <rPh sb="58" eb="60">
      <t>イジョウ</t>
    </rPh>
    <rPh sb="72" eb="73">
      <t>ウ</t>
    </rPh>
    <phoneticPr fontId="6"/>
  </si>
  <si>
    <t>⑥　退院・退所加算（Ⅰ）イから（Ⅲ）まで共通</t>
    <rPh sb="2" eb="4">
      <t>タイイン</t>
    </rPh>
    <rPh sb="5" eb="7">
      <t>タイショ</t>
    </rPh>
    <rPh sb="7" eb="9">
      <t>カサン</t>
    </rPh>
    <rPh sb="20" eb="22">
      <t>キョウツウ</t>
    </rPh>
    <phoneticPr fontId="6"/>
  </si>
  <si>
    <t>　（Ⅰ）イから（Ⅲ）までのいずれかの算定区分により入院又は入所期間中１回のみ算定している。</t>
    <rPh sb="18" eb="20">
      <t>サンテイ</t>
    </rPh>
    <rPh sb="20" eb="22">
      <t>クブン</t>
    </rPh>
    <rPh sb="35" eb="36">
      <t>カイ</t>
    </rPh>
    <rPh sb="38" eb="40">
      <t>サンテイ</t>
    </rPh>
    <phoneticPr fontId="6"/>
  </si>
  <si>
    <t>問４</t>
    <phoneticPr fontId="6"/>
  </si>
  <si>
    <t>　カンファレンスについては、留意事項通知に規定されている要件を満たしたものに参加して情報提供を受けた場合のみ算定している。</t>
    <rPh sb="14" eb="16">
      <t>リュウイ</t>
    </rPh>
    <rPh sb="16" eb="18">
      <t>ジコウ</t>
    </rPh>
    <rPh sb="18" eb="20">
      <t>ツウチ</t>
    </rPh>
    <rPh sb="21" eb="23">
      <t>キテイ</t>
    </rPh>
    <rPh sb="28" eb="30">
      <t>ヨウケン</t>
    </rPh>
    <rPh sb="31" eb="32">
      <t>ミ</t>
    </rPh>
    <rPh sb="38" eb="40">
      <t>サンカ</t>
    </rPh>
    <rPh sb="42" eb="44">
      <t>ジョウホウ</t>
    </rPh>
    <rPh sb="44" eb="46">
      <t>テイキョウ</t>
    </rPh>
    <rPh sb="47" eb="48">
      <t>ウ</t>
    </rPh>
    <rPh sb="50" eb="52">
      <t>バアイ</t>
    </rPh>
    <rPh sb="54" eb="56">
      <t>サンテイ</t>
    </rPh>
    <phoneticPr fontId="6"/>
  </si>
  <si>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6"/>
  </si>
  <si>
    <t>　 カンファレンスに参加した場合、カンファレンスの日時、開催場所、出席者、内容等の要点等について居宅サービス計画等に記録し、利用者又は家族に提供した文書の写しを添付している。</t>
    <rPh sb="43" eb="44">
      <t>トウ</t>
    </rPh>
    <phoneticPr fontId="6"/>
  </si>
  <si>
    <t>問５</t>
  </si>
  <si>
    <t>問６</t>
  </si>
  <si>
    <t>　在宅で死亡した利用者（末期の悪性腫瘍の患者に限る。）に対して、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ている。</t>
    <rPh sb="1" eb="3">
      <t>ザイタク</t>
    </rPh>
    <rPh sb="4" eb="6">
      <t>シボウ</t>
    </rPh>
    <rPh sb="8" eb="11">
      <t>リヨウシャ</t>
    </rPh>
    <rPh sb="12" eb="14">
      <t>マッキ</t>
    </rPh>
    <rPh sb="15" eb="17">
      <t>アクセイ</t>
    </rPh>
    <rPh sb="17" eb="19">
      <t>シュヨウ</t>
    </rPh>
    <rPh sb="20" eb="22">
      <t>カンジャ</t>
    </rPh>
    <rPh sb="23" eb="24">
      <t>カギ</t>
    </rPh>
    <rPh sb="28" eb="29">
      <t>タイ</t>
    </rPh>
    <rPh sb="34" eb="37">
      <t>シボウビ</t>
    </rPh>
    <rPh sb="37" eb="38">
      <t>オヨ</t>
    </rPh>
    <rPh sb="39" eb="42">
      <t>シボウビ</t>
    </rPh>
    <rPh sb="42" eb="43">
      <t>マエ</t>
    </rPh>
    <rPh sb="45" eb="46">
      <t>ニチ</t>
    </rPh>
    <rPh sb="46" eb="48">
      <t>イナイ</t>
    </rPh>
    <rPh sb="50" eb="53">
      <t>ニチイジョウ</t>
    </rPh>
    <rPh sb="54" eb="56">
      <t>トウガイ</t>
    </rPh>
    <rPh sb="56" eb="59">
      <t>リヨウシャ</t>
    </rPh>
    <rPh sb="59" eb="60">
      <t>マタ</t>
    </rPh>
    <rPh sb="63" eb="65">
      <t>カゾク</t>
    </rPh>
    <rPh sb="66" eb="68">
      <t>ドウイ</t>
    </rPh>
    <rPh sb="69" eb="70">
      <t>エ</t>
    </rPh>
    <rPh sb="72" eb="74">
      <t>トウガイ</t>
    </rPh>
    <rPh sb="74" eb="77">
      <t>リヨウシャ</t>
    </rPh>
    <rPh sb="78" eb="80">
      <t>キョタク</t>
    </rPh>
    <rPh sb="81" eb="83">
      <t>ホウモン</t>
    </rPh>
    <rPh sb="85" eb="87">
      <t>トウガイ</t>
    </rPh>
    <rPh sb="87" eb="90">
      <t>リヨウシャ</t>
    </rPh>
    <rPh sb="91" eb="93">
      <t>シンシン</t>
    </rPh>
    <rPh sb="94" eb="96">
      <t>ジョウキョウ</t>
    </rPh>
    <rPh sb="96" eb="97">
      <t>トウ</t>
    </rPh>
    <rPh sb="98" eb="100">
      <t>キロク</t>
    </rPh>
    <rPh sb="102" eb="104">
      <t>シュジ</t>
    </rPh>
    <rPh sb="105" eb="107">
      <t>イシ</t>
    </rPh>
    <rPh sb="107" eb="108">
      <t>オヨ</t>
    </rPh>
    <rPh sb="109" eb="111">
      <t>キョタク</t>
    </rPh>
    <rPh sb="115" eb="117">
      <t>ケイカク</t>
    </rPh>
    <rPh sb="118" eb="121">
      <t>イチヅ</t>
    </rPh>
    <rPh sb="123" eb="125">
      <t>キョタク</t>
    </rPh>
    <rPh sb="129" eb="132">
      <t>ジギョウシャ</t>
    </rPh>
    <rPh sb="133" eb="135">
      <t>テイキョウ</t>
    </rPh>
    <phoneticPr fontId="6"/>
  </si>
  <si>
    <t>問６</t>
    <phoneticPr fontId="6"/>
  </si>
  <si>
    <t>居宅介護支援における特定事業所加算に係る基準の遵守状況に関する記録</t>
    <phoneticPr fontId="6"/>
  </si>
  <si>
    <t>①　主任介護支援専門員研修</t>
    <phoneticPr fontId="6"/>
  </si>
  <si>
    <t>１　修了　　　　２　未修了</t>
    <phoneticPr fontId="6"/>
  </si>
  <si>
    <t>　修了年月日：</t>
    <phoneticPr fontId="6"/>
  </si>
  <si>
    <t>兼務</t>
    <phoneticPr fontId="6"/>
  </si>
  <si>
    <t>※　本報告書については、介護支援専門員の名簿（介護支援専門員の登録番号を記載したもの）の
　　添付は必要ありません。</t>
    <phoneticPr fontId="6"/>
  </si>
  <si>
    <t>（B）介護支援
専門員数
（常勤換算）</t>
    <phoneticPr fontId="6"/>
  </si>
  <si>
    <r>
      <rPr>
        <sz val="10"/>
        <color indexed="8"/>
        <rFont val="ＭＳ Ｐゴシック"/>
        <family val="3"/>
        <charset val="128"/>
      </rPr>
      <t>１人あたり利用者数</t>
    </r>
    <r>
      <rPr>
        <sz val="11"/>
        <color indexed="8"/>
        <rFont val="ＭＳ Ｐゴシック"/>
        <family val="3"/>
        <charset val="128"/>
      </rPr>
      <t xml:space="preserve">
</t>
    </r>
    <r>
      <rPr>
        <sz val="10"/>
        <color indexed="8"/>
        <rFont val="ＭＳ Ｐゴシック"/>
        <family val="3"/>
        <charset val="128"/>
      </rPr>
      <t>（Ａ）÷（Ｂ）</t>
    </r>
    <phoneticPr fontId="6"/>
  </si>
  <si>
    <t>＜前３月の利用者数＞　※加算（Ⅰ）を算定している事業者のみ記入</t>
    <phoneticPr fontId="6"/>
  </si>
  <si>
    <t>要介護１</t>
    <phoneticPr fontId="6"/>
  </si>
  <si>
    <t>要介護２</t>
    <phoneticPr fontId="6"/>
  </si>
  <si>
    <t>要介護３</t>
    <phoneticPr fontId="6"/>
  </si>
  <si>
    <t>要介護４</t>
    <phoneticPr fontId="6"/>
  </si>
  <si>
    <t>要介護５</t>
    <phoneticPr fontId="6"/>
  </si>
  <si>
    <t>要介護３～</t>
    <phoneticPr fontId="6"/>
  </si>
  <si>
    <t>(人)</t>
    <phoneticPr fontId="6"/>
  </si>
  <si>
    <t>５の割合(%)</t>
    <phoneticPr fontId="6"/>
  </si>
  <si>
    <t>　月</t>
    <phoneticPr fontId="13"/>
  </si>
  <si>
    <t>前３月の平均割合</t>
    <phoneticPr fontId="13"/>
  </si>
  <si>
    <t>４　その他</t>
    <phoneticPr fontId="13"/>
  </si>
  <si>
    <t>①利用者に関する情報又はサービス提供に当たっての留意事項に係る伝達等を目的とした会議を概ね週１回以上開催している。
　※　「有」の場合には、開催記録を添付すること。</t>
    <phoneticPr fontId="6"/>
  </si>
  <si>
    <t>　　　　　　　 有　　・　 　無</t>
    <phoneticPr fontId="6"/>
  </si>
  <si>
    <t>　　 　　　　　有　　・  　　無</t>
    <phoneticPr fontId="6"/>
  </si>
  <si>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6"/>
  </si>
  <si>
    <t>④地域包括支援センター等との連携について</t>
    <phoneticPr fontId="6"/>
  </si>
  <si>
    <t>有　　・ 　　無</t>
    <phoneticPr fontId="6"/>
  </si>
  <si>
    <t>　開始件数</t>
    <phoneticPr fontId="6"/>
  </si>
  <si>
    <t>　イ　地域包括支援センターから支援困難な利用者の紹介があった
　　　場合には、引き受けられる体制を整えている。</t>
    <phoneticPr fontId="6"/>
  </si>
  <si>
    <t>具体的な体制</t>
    <phoneticPr fontId="6"/>
  </si>
  <si>
    <t>⑤他の居宅介護支援事業所との連携について
　</t>
    <rPh sb="1" eb="2">
      <t>タ</t>
    </rPh>
    <rPh sb="3" eb="5">
      <t>キョタク</t>
    </rPh>
    <rPh sb="5" eb="7">
      <t>カイゴ</t>
    </rPh>
    <rPh sb="7" eb="9">
      <t>シエン</t>
    </rPh>
    <rPh sb="9" eb="12">
      <t>ジギョウショ</t>
    </rPh>
    <rPh sb="14" eb="16">
      <t>レンケイ</t>
    </rPh>
    <phoneticPr fontId="13"/>
  </si>
  <si>
    <t>　ア　他の法人が運営する居宅介護支援事業所と共同で事例検
　　　討会、研修会等 の開催を実施している。</t>
    <rPh sb="3" eb="4">
      <t>タ</t>
    </rPh>
    <rPh sb="5" eb="7">
      <t>ホウジン</t>
    </rPh>
    <rPh sb="8" eb="10">
      <t>ウンエイ</t>
    </rPh>
    <rPh sb="12" eb="14">
      <t>キョタク</t>
    </rPh>
    <rPh sb="14" eb="16">
      <t>カイゴ</t>
    </rPh>
    <rPh sb="16" eb="18">
      <t>シエン</t>
    </rPh>
    <rPh sb="18" eb="21">
      <t>ジギョウショ</t>
    </rPh>
    <rPh sb="22" eb="24">
      <t>キョウドウ</t>
    </rPh>
    <rPh sb="25" eb="27">
      <t>ジレイ</t>
    </rPh>
    <rPh sb="27" eb="28">
      <t>ケン</t>
    </rPh>
    <rPh sb="32" eb="33">
      <t>ウ</t>
    </rPh>
    <rPh sb="33" eb="34">
      <t>カイ</t>
    </rPh>
    <rPh sb="35" eb="38">
      <t>ケンシュウカイ</t>
    </rPh>
    <rPh sb="38" eb="39">
      <t>トウ</t>
    </rPh>
    <rPh sb="41" eb="43">
      <t>カイサイ</t>
    </rPh>
    <rPh sb="44" eb="46">
      <t>ジッシ</t>
    </rPh>
    <phoneticPr fontId="13"/>
  </si>
  <si>
    <t>有　　・　　無</t>
    <rPh sb="0" eb="1">
      <t>ア</t>
    </rPh>
    <rPh sb="6" eb="7">
      <t>ナ</t>
    </rPh>
    <phoneticPr fontId="13"/>
  </si>
  <si>
    <t>　イ　当該事例検討会等の開催年月日</t>
    <rPh sb="3" eb="5">
      <t>トウガイ</t>
    </rPh>
    <rPh sb="5" eb="7">
      <t>ジレイ</t>
    </rPh>
    <rPh sb="7" eb="10">
      <t>ケントウカイ</t>
    </rPh>
    <rPh sb="10" eb="11">
      <t>トウ</t>
    </rPh>
    <rPh sb="12" eb="14">
      <t>カイサイ</t>
    </rPh>
    <rPh sb="14" eb="17">
      <t>ネンガッピ</t>
    </rPh>
    <phoneticPr fontId="13"/>
  </si>
  <si>
    <t>　ア 運営基準減算が適用されている。</t>
    <phoneticPr fontId="6"/>
  </si>
  <si>
    <t>　イ　特定事業所集中減算が適用されている。</t>
    <phoneticPr fontId="6"/>
  </si>
  <si>
    <t>①退院・退所加算の算定に係る病院等との連携について</t>
    <rPh sb="1" eb="3">
      <t>タイイン</t>
    </rPh>
    <rPh sb="4" eb="6">
      <t>タイショ</t>
    </rPh>
    <rPh sb="6" eb="8">
      <t>カサン</t>
    </rPh>
    <rPh sb="9" eb="11">
      <t>サンテイ</t>
    </rPh>
    <rPh sb="12" eb="13">
      <t>カカ</t>
    </rPh>
    <rPh sb="14" eb="16">
      <t>ビョウイン</t>
    </rPh>
    <rPh sb="16" eb="17">
      <t>トウ</t>
    </rPh>
    <rPh sb="19" eb="21">
      <t>レンケイ</t>
    </rPh>
    <phoneticPr fontId="6"/>
  </si>
  <si>
    <t>　　退院・退所加算の算定に係る病院等との連携回数について、
　　前々年度の３月から前年度の２月までの間で、３５回以上行っ
　　ている。</t>
    <rPh sb="2" eb="4">
      <t>タイイン</t>
    </rPh>
    <rPh sb="5" eb="7">
      <t>タイショ</t>
    </rPh>
    <rPh sb="7" eb="9">
      <t>カサン</t>
    </rPh>
    <rPh sb="10" eb="12">
      <t>サンテイ</t>
    </rPh>
    <rPh sb="13" eb="14">
      <t>カカ</t>
    </rPh>
    <rPh sb="15" eb="17">
      <t>ビョウイン</t>
    </rPh>
    <rPh sb="17" eb="18">
      <t>トウ</t>
    </rPh>
    <rPh sb="20" eb="22">
      <t>レンケイ</t>
    </rPh>
    <rPh sb="22" eb="24">
      <t>カイスウ</t>
    </rPh>
    <rPh sb="32" eb="34">
      <t>ゼンゼン</t>
    </rPh>
    <rPh sb="34" eb="36">
      <t>ネンド</t>
    </rPh>
    <rPh sb="38" eb="39">
      <t>ガツ</t>
    </rPh>
    <rPh sb="41" eb="44">
      <t>ゼンネンド</t>
    </rPh>
    <rPh sb="46" eb="47">
      <t>ガツ</t>
    </rPh>
    <rPh sb="50" eb="51">
      <t>カン</t>
    </rPh>
    <rPh sb="55" eb="56">
      <t>カイ</t>
    </rPh>
    <rPh sb="56" eb="58">
      <t>イジョウ</t>
    </rPh>
    <rPh sb="58" eb="59">
      <t>オコナ</t>
    </rPh>
    <phoneticPr fontId="13"/>
  </si>
  <si>
    <t>　連携回数</t>
    <rPh sb="1" eb="3">
      <t>レンケイ</t>
    </rPh>
    <rPh sb="3" eb="5">
      <t>カイスウ</t>
    </rPh>
    <phoneticPr fontId="6"/>
  </si>
  <si>
    <t>回　　　</t>
    <rPh sb="0" eb="1">
      <t>カイ</t>
    </rPh>
    <phoneticPr fontId="6"/>
  </si>
  <si>
    <t>②　ターミナルケアマネジメント加算の算定について</t>
    <rPh sb="15" eb="17">
      <t>カサン</t>
    </rPh>
    <rPh sb="18" eb="20">
      <t>サンテイ</t>
    </rPh>
    <phoneticPr fontId="13"/>
  </si>
  <si>
    <t>　算定回数</t>
    <rPh sb="1" eb="3">
      <t>サンテイ</t>
    </rPh>
    <rPh sb="3" eb="5">
      <t>カイスウ</t>
    </rPh>
    <phoneticPr fontId="6"/>
  </si>
  <si>
    <t>③　特定事業所加算（Ⅰ）、（Ⅱ）又は（Ⅲ）の算定実績について</t>
    <rPh sb="2" eb="4">
      <t>トクテイ</t>
    </rPh>
    <rPh sb="4" eb="7">
      <t>ジギョウショ</t>
    </rPh>
    <rPh sb="7" eb="9">
      <t>カサン</t>
    </rPh>
    <rPh sb="16" eb="17">
      <t>マタ</t>
    </rPh>
    <rPh sb="22" eb="24">
      <t>サンテイ</t>
    </rPh>
    <rPh sb="24" eb="26">
      <t>ジッセキ</t>
    </rPh>
    <phoneticPr fontId="13"/>
  </si>
  <si>
    <t>　特定事業所加算を算定した事業所は、毎月末までに本書を作成し、５年間保管するとともに、市長から求めがあった場合については、提出しなければなりません。</t>
    <rPh sb="1" eb="3">
      <t>トクテイ</t>
    </rPh>
    <rPh sb="3" eb="6">
      <t>ジギョウショ</t>
    </rPh>
    <rPh sb="6" eb="8">
      <t>カサン</t>
    </rPh>
    <rPh sb="9" eb="11">
      <t>サンテイ</t>
    </rPh>
    <rPh sb="13" eb="16">
      <t>ジギョウショ</t>
    </rPh>
    <rPh sb="18" eb="20">
      <t>マイツキ</t>
    </rPh>
    <rPh sb="20" eb="21">
      <t>マツ</t>
    </rPh>
    <rPh sb="24" eb="26">
      <t>ホンショ</t>
    </rPh>
    <rPh sb="27" eb="29">
      <t>サクセイ</t>
    </rPh>
    <rPh sb="32" eb="34">
      <t>ネンカン</t>
    </rPh>
    <rPh sb="34" eb="36">
      <t>ホカン</t>
    </rPh>
    <rPh sb="43" eb="45">
      <t>シチョウ</t>
    </rPh>
    <rPh sb="47" eb="48">
      <t>モト</t>
    </rPh>
    <rPh sb="53" eb="55">
      <t>バアイ</t>
    </rPh>
    <rPh sb="61" eb="63">
      <t>テイシュツ</t>
    </rPh>
    <phoneticPr fontId="6"/>
  </si>
  <si>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6"/>
  </si>
  <si>
    <t>○基準上、常勤の介護支援専門員を１以上配置する必要があります。常勤計の欄が０の場合は、
　 基準違反です。早急に常勤の介護支援専門員を配置してください。</t>
    <rPh sb="8" eb="10">
      <t>カイゴ</t>
    </rPh>
    <rPh sb="10" eb="12">
      <t>シエン</t>
    </rPh>
    <rPh sb="12" eb="14">
      <t>センモン</t>
    </rPh>
    <rPh sb="14" eb="15">
      <t>イン</t>
    </rPh>
    <phoneticPr fontId="6"/>
  </si>
  <si>
    <t>【指定介護予防支援事業者との連携】　
　介護支援専門員は、要介護認定を受けている利用者が要支援認定を受けた場合には、指定介護予防支援事業者と当該利用者に係る必要な情報を提供する等の連携を図っている。</t>
    <rPh sb="1" eb="3">
      <t>シテイ</t>
    </rPh>
    <rPh sb="3" eb="5">
      <t>カイゴ</t>
    </rPh>
    <rPh sb="5" eb="7">
      <t>ヨボウ</t>
    </rPh>
    <rPh sb="7" eb="9">
      <t>シエン</t>
    </rPh>
    <rPh sb="9" eb="12">
      <t>ジギョウシャ</t>
    </rPh>
    <rPh sb="14" eb="16">
      <t>レンケイ</t>
    </rPh>
    <rPh sb="20" eb="22">
      <t>カイゴ</t>
    </rPh>
    <rPh sb="22" eb="24">
      <t>シエン</t>
    </rPh>
    <rPh sb="24" eb="27">
      <t>センモンイン</t>
    </rPh>
    <rPh sb="29" eb="30">
      <t>ヨウ</t>
    </rPh>
    <rPh sb="30" eb="32">
      <t>カイゴ</t>
    </rPh>
    <rPh sb="32" eb="34">
      <t>ニンテイ</t>
    </rPh>
    <rPh sb="35" eb="36">
      <t>ウ</t>
    </rPh>
    <rPh sb="40" eb="43">
      <t>リヨウシャ</t>
    </rPh>
    <rPh sb="44" eb="47">
      <t>ヨウシエン</t>
    </rPh>
    <rPh sb="47" eb="49">
      <t>ニンテイ</t>
    </rPh>
    <rPh sb="50" eb="51">
      <t>ウ</t>
    </rPh>
    <rPh sb="53" eb="55">
      <t>バアイ</t>
    </rPh>
    <rPh sb="58" eb="60">
      <t>シテイ</t>
    </rPh>
    <rPh sb="60" eb="62">
      <t>カイゴ</t>
    </rPh>
    <rPh sb="62" eb="64">
      <t>ヨボウ</t>
    </rPh>
    <rPh sb="64" eb="66">
      <t>シエン</t>
    </rPh>
    <rPh sb="66" eb="69">
      <t>ジギョウシャ</t>
    </rPh>
    <rPh sb="70" eb="72">
      <t>トウガイ</t>
    </rPh>
    <rPh sb="72" eb="75">
      <t>リヨウシャ</t>
    </rPh>
    <rPh sb="76" eb="77">
      <t>カカ</t>
    </rPh>
    <rPh sb="78" eb="80">
      <t>ヒツヨウ</t>
    </rPh>
    <rPh sb="81" eb="83">
      <t>ジョウホウ</t>
    </rPh>
    <rPh sb="84" eb="86">
      <t>テイキョウ</t>
    </rPh>
    <rPh sb="88" eb="89">
      <t>トウ</t>
    </rPh>
    <rPh sb="90" eb="92">
      <t>レンケイ</t>
    </rPh>
    <rPh sb="93" eb="94">
      <t>ハカ</t>
    </rPh>
    <phoneticPr fontId="6"/>
  </si>
  <si>
    <t>ⅰ）</t>
    <phoneticPr fontId="6"/>
  </si>
  <si>
    <t>ⅱ）</t>
    <phoneticPr fontId="6"/>
  </si>
  <si>
    <t>ⅲ）</t>
    <phoneticPr fontId="6"/>
  </si>
  <si>
    <t>疾病その他の原因により、状態が変動しやすく、日によって又は時間帯によって、頻繁に平成２７年厚生労働省告示第９４号（以下「第９４号告示」という。）第３１号のイに該当する者（例　パーキンソン病の治療薬によるON・OFF現象）</t>
    <rPh sb="40" eb="42">
      <t>ヘイセイ</t>
    </rPh>
    <rPh sb="44" eb="45">
      <t>ネン</t>
    </rPh>
    <rPh sb="45" eb="47">
      <t>コウセイ</t>
    </rPh>
    <rPh sb="47" eb="50">
      <t>ロウドウショウ</t>
    </rPh>
    <rPh sb="50" eb="52">
      <t>コクジ</t>
    </rPh>
    <rPh sb="57" eb="59">
      <t>イカ</t>
    </rPh>
    <rPh sb="60" eb="61">
      <t>ダイ</t>
    </rPh>
    <rPh sb="63" eb="64">
      <t>ゴウ</t>
    </rPh>
    <rPh sb="64" eb="66">
      <t>コクジ</t>
    </rPh>
    <rPh sb="79" eb="81">
      <t>ガイトウ</t>
    </rPh>
    <rPh sb="83" eb="84">
      <t>モノ</t>
    </rPh>
    <phoneticPr fontId="6"/>
  </si>
  <si>
    <t>疾病その他の原因により、状態が急速に悪化し、短期間のうちに第９４号告示第３１号のイに該当することが確実に見込まれる者（例　がん末期の急速な状態悪化）</t>
    <rPh sb="42" eb="44">
      <t>ガイトウ</t>
    </rPh>
    <phoneticPr fontId="6"/>
  </si>
  <si>
    <t>疾病その他の原因により、身体への重大な危険性又は症状の重篤化の回避等医学的判断から第９４号告示第３１号のイに該当すると判断できる者（例　ぜんそく発作等による呼吸不全、心疾患による心不全、嚥下障害による誤嚥性肺炎の回避）</t>
    <rPh sb="54" eb="56">
      <t>ガイトウ</t>
    </rPh>
    <phoneticPr fontId="6"/>
  </si>
  <si>
    <r>
      <t xml:space="preserve">勤務形態
</t>
    </r>
    <r>
      <rPr>
        <sz val="10"/>
        <rFont val="ＭＳ Ｐゴシック"/>
        <family val="3"/>
        <charset val="128"/>
      </rPr>
      <t>（該当するものに☑印）</t>
    </r>
    <phoneticPr fontId="6"/>
  </si>
  <si>
    <t>　雇用の際に介護支援専門員の資格を確認するとともに、介護支援専門員証及び主任介護支援専門員研修の修了証の写しを事業所に保管している。</t>
    <rPh sb="14" eb="16">
      <t>シカク</t>
    </rPh>
    <rPh sb="26" eb="28">
      <t>カイゴ</t>
    </rPh>
    <rPh sb="28" eb="30">
      <t>シエン</t>
    </rPh>
    <rPh sb="30" eb="33">
      <t>センモンイン</t>
    </rPh>
    <rPh sb="33" eb="34">
      <t>ショウ</t>
    </rPh>
    <rPh sb="34" eb="35">
      <t>オヨ</t>
    </rPh>
    <rPh sb="36" eb="38">
      <t>シュニン</t>
    </rPh>
    <rPh sb="38" eb="40">
      <t>カイゴ</t>
    </rPh>
    <rPh sb="40" eb="42">
      <t>シエン</t>
    </rPh>
    <rPh sb="42" eb="45">
      <t>センモンイン</t>
    </rPh>
    <rPh sb="45" eb="47">
      <t>ケンシュウ</t>
    </rPh>
    <rPh sb="48" eb="51">
      <t>シュウリョウショウ</t>
    </rPh>
    <rPh sb="52" eb="53">
      <t>ウツ</t>
    </rPh>
    <rPh sb="55" eb="58">
      <t>ジギョウショ</t>
    </rPh>
    <phoneticPr fontId="6"/>
  </si>
  <si>
    <r>
      <t>　事業所の介護支援専門員に身分を証する書類を携行させ、初回訪問時</t>
    </r>
    <r>
      <rPr>
        <sz val="11"/>
        <rFont val="ＭＳ Ｐゴシック"/>
        <family val="3"/>
        <charset val="128"/>
      </rPr>
      <t>及び利用者又はその家族から求められたときは、これを提示すべき旨を指導している。</t>
    </r>
    <rPh sb="1" eb="4">
      <t>ジギョウショ</t>
    </rPh>
    <rPh sb="32" eb="33">
      <t>オヨ</t>
    </rPh>
    <rPh sb="37" eb="38">
      <t>マタ</t>
    </rPh>
    <phoneticPr fontId="6"/>
  </si>
  <si>
    <r>
      <t>　介護支援専門員は、居宅サービス計画の作成（又は変更）の開始に</t>
    </r>
    <r>
      <rPr>
        <sz val="11"/>
        <rFont val="ＭＳ Ｐゴシック"/>
        <family val="3"/>
        <charset val="128"/>
      </rPr>
      <t>当たっては</t>
    </r>
    <r>
      <rPr>
        <sz val="11"/>
        <rFont val="ＭＳ Ｐゴシック"/>
        <family val="3"/>
        <charset val="128"/>
        <scheme val="minor"/>
      </rPr>
      <t>、利用者によるサービスの選択に資するよう、当該地域における指定居宅サービス事業者等に関するサービスの内容、利用料等の情報を適正に利用者又はその家族に対して提供している。</t>
    </r>
    <rPh sb="1" eb="3">
      <t>カイゴ</t>
    </rPh>
    <rPh sb="3" eb="5">
      <t>シエン</t>
    </rPh>
    <rPh sb="5" eb="7">
      <t>センモン</t>
    </rPh>
    <rPh sb="7" eb="8">
      <t>イン</t>
    </rPh>
    <phoneticPr fontId="6"/>
  </si>
  <si>
    <r>
      <t>【アセスメント】</t>
    </r>
    <r>
      <rPr>
        <sz val="1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phoneticPr fontId="6"/>
  </si>
  <si>
    <r>
      <t>【アセスメント】</t>
    </r>
    <r>
      <rPr>
        <sz val="1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るように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6"/>
  </si>
  <si>
    <r>
      <t>【居宅サービス計画の原案の作成】</t>
    </r>
    <r>
      <rPr>
        <sz val="1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1" eb="3">
      <t>キョタク</t>
    </rPh>
    <rPh sb="7" eb="9">
      <t>ケイカク</t>
    </rPh>
    <rPh sb="18" eb="20">
      <t>カイゴ</t>
    </rPh>
    <rPh sb="20" eb="22">
      <t>シエン</t>
    </rPh>
    <rPh sb="22" eb="24">
      <t>センモン</t>
    </rPh>
    <rPh sb="24" eb="25">
      <t>イン</t>
    </rPh>
    <phoneticPr fontId="6"/>
  </si>
  <si>
    <r>
      <t>【交付】</t>
    </r>
    <r>
      <rPr>
        <sz val="11"/>
        <rFont val="ＭＳ Ｐゴシック"/>
        <family val="3"/>
        <charset val="128"/>
        <scheme val="minor"/>
      </rPr>
      <t xml:space="preserve">
　介護支援専門員は、居宅サービス計画を作成（又は変更）した際には、当該居宅サービス計画を利用者及び指定居宅サービス事業者等の担当者に交付している。</t>
    </r>
    <rPh sb="6" eb="8">
      <t>カイゴ</t>
    </rPh>
    <rPh sb="8" eb="10">
      <t>シエン</t>
    </rPh>
    <rPh sb="10" eb="12">
      <t>センモン</t>
    </rPh>
    <rPh sb="12" eb="13">
      <t>イン</t>
    </rPh>
    <rPh sb="54" eb="56">
      <t>シテイ</t>
    </rPh>
    <rPh sb="56" eb="58">
      <t>キョタク</t>
    </rPh>
    <rPh sb="62" eb="65">
      <t>ジギョウシャ</t>
    </rPh>
    <rPh sb="65" eb="66">
      <t>トウ</t>
    </rPh>
    <phoneticPr fontId="6"/>
  </si>
  <si>
    <r>
      <t xml:space="preserve">　介護支援専門員は、居宅サービス計画を変更する場合、全表（１～３表及び６・７表）を作成し直している。
</t>
    </r>
    <r>
      <rPr>
        <sz val="11"/>
        <rFont val="ＭＳ Ｐゴシック"/>
        <family val="3"/>
        <charset val="128"/>
      </rPr>
      <t>（※サービス内容への具体的な影響がほとんど認められないような利用者の希望による「軽微な変更」（例えば、サービス提供日時の変更など）の場合については、全てを作成し直すのではなく、当該変更箇所の冒頭に変更時点を明記しつつ、同一用紙に継続して記載することが可能です。）</t>
    </r>
    <rPh sb="1" eb="3">
      <t>カイゴ</t>
    </rPh>
    <rPh sb="3" eb="5">
      <t>シエン</t>
    </rPh>
    <rPh sb="5" eb="7">
      <t>センモン</t>
    </rPh>
    <rPh sb="7" eb="8">
      <t>イン</t>
    </rPh>
    <rPh sb="81" eb="84">
      <t>リヨウシャ</t>
    </rPh>
    <rPh sb="85" eb="87">
      <t>キボウ</t>
    </rPh>
    <rPh sb="106" eb="108">
      <t>テイキョウ</t>
    </rPh>
    <rPh sb="108" eb="110">
      <t>ニチジ</t>
    </rPh>
    <rPh sb="176" eb="178">
      <t>カノウ</t>
    </rPh>
    <phoneticPr fontId="6"/>
  </si>
  <si>
    <r>
      <t>【更新、区分変更時のサービス担当者会議】</t>
    </r>
    <r>
      <rPr>
        <sz val="1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
　イ　利用者が要介護更新認定を受けた場合
　ロ　利用者が要介護状態区分の変更の認定を受けた場合
</t>
    </r>
    <r>
      <rPr>
        <sz val="11"/>
        <rFont val="ＭＳ Ｐゴシック"/>
        <family val="3"/>
        <charset val="128"/>
      </rPr>
      <t>※ただし、やむを得ない理由がある場合については、担当者に対する照会等により意見を求めることが可能です。</t>
    </r>
    <rPh sb="22" eb="24">
      <t>カイゴ</t>
    </rPh>
    <rPh sb="24" eb="26">
      <t>シエン</t>
    </rPh>
    <rPh sb="26" eb="28">
      <t>センモン</t>
    </rPh>
    <rPh sb="28" eb="29">
      <t>イン</t>
    </rPh>
    <rPh sb="198" eb="200">
      <t>カノウ</t>
    </rPh>
    <phoneticPr fontId="6"/>
  </si>
  <si>
    <t>　別紙「居宅介護支援における特定事業所加算に係る基準の遵守状況に関する記録」（標準様式）を毎月作成している。</t>
    <phoneticPr fontId="6"/>
  </si>
  <si>
    <r>
      <t>　問１の主任介護支援専門員とは別に、常勤かつ専従の介護支援専門員を</t>
    </r>
    <r>
      <rPr>
        <sz val="11"/>
        <rFont val="ＭＳ Ｐゴシック"/>
        <family val="3"/>
        <charset val="128"/>
      </rPr>
      <t>３</t>
    </r>
    <r>
      <rPr>
        <sz val="11"/>
        <rFont val="ＭＳ Ｐゴシック"/>
        <family val="3"/>
        <charset val="128"/>
        <scheme val="minor"/>
      </rPr>
      <t>名以上配置している。</t>
    </r>
    <phoneticPr fontId="6"/>
  </si>
  <si>
    <r>
      <t>契約の有無に関わらず、当該利用者について、</t>
    </r>
    <r>
      <rPr>
        <u/>
        <sz val="10"/>
        <rFont val="ＭＳ Ｐゴシック"/>
        <family val="3"/>
        <charset val="128"/>
      </rPr>
      <t>過去暦月２月以上、当該居宅介護支援事業所が居宅介護支援を提供しておらず、居宅介護支援費が算定されていない場合に、</t>
    </r>
    <r>
      <rPr>
        <sz val="10"/>
        <rFont val="ＭＳ Ｐゴシック"/>
        <family val="3"/>
        <charset val="128"/>
      </rPr>
      <t>当該利用者に対して居宅サービス計画を作成した場合を指します。</t>
    </r>
    <rPh sb="23" eb="24">
      <t>レキ</t>
    </rPh>
    <rPh sb="24" eb="25">
      <t>ゲツ</t>
    </rPh>
    <rPh sb="102" eb="103">
      <t>サ</t>
    </rPh>
    <phoneticPr fontId="6"/>
  </si>
  <si>
    <r>
      <t>【計画作成（変更）時の訪問、面接】</t>
    </r>
    <r>
      <rPr>
        <sz val="11"/>
        <rFont val="ＭＳ Ｐゴシック"/>
        <family val="3"/>
        <charset val="128"/>
        <scheme val="minor"/>
      </rPr>
      <t xml:space="preserve">
　居宅サービス計画を作成（変更）するに当たって、利用者の居宅を訪問し利用者及びその家族に面接をしている。</t>
    </r>
    <rPh sb="37" eb="38">
      <t>ア</t>
    </rPh>
    <phoneticPr fontId="6"/>
  </si>
  <si>
    <r>
      <t>【サービス担当者会議の開催等】</t>
    </r>
    <r>
      <rPr>
        <sz val="1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6"/>
  </si>
  <si>
    <r>
      <t>【計画原案の説明・同意】</t>
    </r>
    <r>
      <rPr>
        <sz val="11"/>
        <rFont val="ＭＳ Ｐゴシック"/>
        <family val="3"/>
        <charset val="128"/>
        <scheme val="minor"/>
      </rPr>
      <t xml:space="preserve">
　居宅サービス計画の原案の内容について利用者又はその家族に対して説明し、文書により利用者の同意を得ている。</t>
    </r>
    <phoneticPr fontId="6"/>
  </si>
  <si>
    <r>
      <t>【計画の交付】</t>
    </r>
    <r>
      <rPr>
        <sz val="11"/>
        <rFont val="ＭＳ Ｐゴシック"/>
        <family val="3"/>
        <charset val="128"/>
        <scheme val="minor"/>
      </rPr>
      <t xml:space="preserve">
　居宅サービス計画を利用者及び全ての担当者に交付している。
</t>
    </r>
    <r>
      <rPr>
        <sz val="11"/>
        <rFont val="ＭＳ Ｐゴシック"/>
        <family val="3"/>
        <charset val="128"/>
      </rPr>
      <t>※居宅サービス計画の変更の場合も同様</t>
    </r>
    <phoneticPr fontId="6"/>
  </si>
  <si>
    <t>問５</t>
    <phoneticPr fontId="6"/>
  </si>
  <si>
    <t>（鎌倉市に所在する事業所用）</t>
    <rPh sb="1" eb="3">
      <t>カマクラ</t>
    </rPh>
    <rPh sb="3" eb="4">
      <t>シ</t>
    </rPh>
    <rPh sb="5" eb="7">
      <t>ショザイ</t>
    </rPh>
    <rPh sb="9" eb="12">
      <t>ジギョウショ</t>
    </rPh>
    <rPh sb="12" eb="13">
      <t>ヨウ</t>
    </rPh>
    <phoneticPr fontId="13"/>
  </si>
  <si>
    <t>６月</t>
    <phoneticPr fontId="6"/>
  </si>
  <si>
    <t>以上で終了です。お疲れさまでした。</t>
    <rPh sb="0" eb="2">
      <t>イジョウ</t>
    </rPh>
    <rPh sb="3" eb="5">
      <t>シュウリョウ</t>
    </rPh>
    <rPh sb="9" eb="10">
      <t>ツカ</t>
    </rPh>
    <phoneticPr fontId="6"/>
  </si>
  <si>
    <t>●</t>
    <phoneticPr fontId="6"/>
  </si>
  <si>
    <t>適切に実施できていなかった項目については、速やかに改善してください。</t>
    <rPh sb="3" eb="5">
      <t>ジッシ</t>
    </rPh>
    <phoneticPr fontId="6"/>
  </si>
  <si>
    <t>　　　年　　　月　　　日</t>
    <phoneticPr fontId="6"/>
  </si>
  <si>
    <t>　　　　年　　　　月　　　　　日</t>
    <phoneticPr fontId="6"/>
  </si>
  <si>
    <t>この点検書は、実施指導等の際に確認することがあります。</t>
    <rPh sb="2" eb="4">
      <t>テンケン</t>
    </rPh>
    <rPh sb="4" eb="5">
      <t>ショ</t>
    </rPh>
    <rPh sb="7" eb="9">
      <t>ジッシ</t>
    </rPh>
    <rPh sb="9" eb="11">
      <t>シドウ</t>
    </rPh>
    <rPh sb="13" eb="14">
      <t>サイ</t>
    </rPh>
    <rPh sb="15" eb="17">
      <t>カクニン</t>
    </rPh>
    <phoneticPr fontId="6"/>
  </si>
  <si>
    <t>　　　　年　　月　　日</t>
    <rPh sb="4" eb="5">
      <t>ネン</t>
    </rPh>
    <rPh sb="7" eb="8">
      <t>ガツ</t>
    </rPh>
    <rPh sb="10" eb="11">
      <t>ニチ</t>
    </rPh>
    <phoneticPr fontId="6"/>
  </si>
  <si>
    <t>　月</t>
    <phoneticPr fontId="13"/>
  </si>
  <si>
    <t>　　　年　　月　　日</t>
    <rPh sb="3" eb="4">
      <t>ネン</t>
    </rPh>
    <rPh sb="6" eb="7">
      <t>ガツ</t>
    </rPh>
    <rPh sb="9" eb="10">
      <t>ニチ</t>
    </rPh>
    <phoneticPr fontId="6"/>
  </si>
  <si>
    <t>介護報酬の請求に不適切又は不正な内容が認められた場合、指定基準等の違反として監査等の対象となります。なお、重大な違反状態の場合には、指定取消となる場合もありますので、十分に注意してください。</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phoneticPr fontId="6"/>
  </si>
  <si>
    <t>問14</t>
    <rPh sb="0" eb="1">
      <t>ト</t>
    </rPh>
    <phoneticPr fontId="6"/>
  </si>
  <si>
    <t>問17</t>
    <rPh sb="0" eb="1">
      <t>トイ</t>
    </rPh>
    <phoneticPr fontId="6"/>
  </si>
  <si>
    <t>問18</t>
    <rPh sb="0" eb="1">
      <t>トイ</t>
    </rPh>
    <phoneticPr fontId="6"/>
  </si>
  <si>
    <t>問19</t>
    <rPh sb="0" eb="1">
      <t>トイ</t>
    </rPh>
    <phoneticPr fontId="6"/>
  </si>
  <si>
    <t>問20</t>
    <rPh sb="0" eb="1">
      <t>トイ</t>
    </rPh>
    <phoneticPr fontId="6"/>
  </si>
  <si>
    <t>問21</t>
    <rPh sb="0" eb="1">
      <t>トイ</t>
    </rPh>
    <phoneticPr fontId="6"/>
  </si>
  <si>
    <t>問22</t>
    <rPh sb="0" eb="1">
      <t>トイ</t>
    </rPh>
    <phoneticPr fontId="6"/>
  </si>
  <si>
    <t>問23</t>
    <rPh sb="0" eb="1">
      <t>トイ</t>
    </rPh>
    <phoneticPr fontId="6"/>
  </si>
  <si>
    <t>問24</t>
    <rPh sb="0" eb="1">
      <t>トイ</t>
    </rPh>
    <phoneticPr fontId="6"/>
  </si>
  <si>
    <t>問25</t>
    <rPh sb="0" eb="1">
      <t>トイ</t>
    </rPh>
    <phoneticPr fontId="6"/>
  </si>
  <si>
    <t>問26</t>
    <rPh sb="0" eb="1">
      <t>トイ</t>
    </rPh>
    <phoneticPr fontId="6"/>
  </si>
  <si>
    <t>問27</t>
    <rPh sb="0" eb="1">
      <t>トイ</t>
    </rPh>
    <phoneticPr fontId="6"/>
  </si>
  <si>
    <t>問29</t>
    <rPh sb="0" eb="1">
      <t>トイ</t>
    </rPh>
    <phoneticPr fontId="6"/>
  </si>
  <si>
    <t>問35</t>
    <rPh sb="0" eb="1">
      <t>ト</t>
    </rPh>
    <phoneticPr fontId="6"/>
  </si>
  <si>
    <t>利用者から居宅サービス計画案の作成に当たって複数の指定居宅サービス事業者等の紹介の求めがあった場合等には誠実に対応している。</t>
    <phoneticPr fontId="6"/>
  </si>
  <si>
    <t>問１</t>
    <phoneticPr fontId="6"/>
  </si>
  <si>
    <t>【居宅サービス計画の届出】
　介護支援専門員は、居宅サービス計画に厚生労働大臣が定める回数以上の訪問介護（生活援助中心型に限る。）を位置付ける場合にあっては、その利用の妥当性を検討し、当該居宅サービス計画に訪問介護が必要な理由を記載するとともに、当該居宅サービス計画を市町村に届け出ている。
※ただし、市町村への居宅サービス計画の届出については、平成30年10月以降に作成または変更した居宅サービス計画について行うこと。</t>
    <rPh sb="1" eb="3">
      <t>キョタク</t>
    </rPh>
    <rPh sb="7" eb="9">
      <t>ケイカク</t>
    </rPh>
    <rPh sb="10" eb="12">
      <t>トドケデ</t>
    </rPh>
    <rPh sb="15" eb="17">
      <t>カイゴ</t>
    </rPh>
    <rPh sb="17" eb="19">
      <t>シエン</t>
    </rPh>
    <rPh sb="19" eb="21">
      <t>センモン</t>
    </rPh>
    <rPh sb="21" eb="22">
      <t>イン</t>
    </rPh>
    <rPh sb="24" eb="26">
      <t>キョタク</t>
    </rPh>
    <rPh sb="30" eb="32">
      <t>ケイカク</t>
    </rPh>
    <rPh sb="33" eb="35">
      <t>コウセイ</t>
    </rPh>
    <rPh sb="35" eb="37">
      <t>ロウドウ</t>
    </rPh>
    <rPh sb="37" eb="39">
      <t>ダイジン</t>
    </rPh>
    <rPh sb="40" eb="41">
      <t>サダ</t>
    </rPh>
    <rPh sb="43" eb="45">
      <t>カイスウ</t>
    </rPh>
    <rPh sb="45" eb="47">
      <t>イジョウ</t>
    </rPh>
    <rPh sb="48" eb="50">
      <t>ホウモン</t>
    </rPh>
    <rPh sb="50" eb="52">
      <t>カイゴ</t>
    </rPh>
    <rPh sb="53" eb="55">
      <t>セイカツ</t>
    </rPh>
    <rPh sb="55" eb="57">
      <t>エンジョ</t>
    </rPh>
    <rPh sb="57" eb="60">
      <t>チュウシンガタ</t>
    </rPh>
    <rPh sb="61" eb="62">
      <t>カギ</t>
    </rPh>
    <rPh sb="66" eb="69">
      <t>イチヅ</t>
    </rPh>
    <rPh sb="71" eb="73">
      <t>バアイ</t>
    </rPh>
    <rPh sb="81" eb="83">
      <t>リヨウ</t>
    </rPh>
    <rPh sb="84" eb="87">
      <t>ダトウセイ</t>
    </rPh>
    <rPh sb="88" eb="90">
      <t>ケントウ</t>
    </rPh>
    <rPh sb="92" eb="94">
      <t>トウガイ</t>
    </rPh>
    <rPh sb="94" eb="96">
      <t>キョタク</t>
    </rPh>
    <rPh sb="100" eb="102">
      <t>ケイカク</t>
    </rPh>
    <rPh sb="103" eb="105">
      <t>ホウモン</t>
    </rPh>
    <rPh sb="105" eb="107">
      <t>カイゴ</t>
    </rPh>
    <rPh sb="108" eb="110">
      <t>ヒツヨウ</t>
    </rPh>
    <rPh sb="111" eb="113">
      <t>リユウ</t>
    </rPh>
    <rPh sb="114" eb="116">
      <t>キサイ</t>
    </rPh>
    <rPh sb="123" eb="125">
      <t>トウガイ</t>
    </rPh>
    <rPh sb="125" eb="127">
      <t>キョタク</t>
    </rPh>
    <rPh sb="131" eb="133">
      <t>ケイカク</t>
    </rPh>
    <rPh sb="134" eb="137">
      <t>シチョウソン</t>
    </rPh>
    <rPh sb="138" eb="139">
      <t>トド</t>
    </rPh>
    <rPh sb="140" eb="141">
      <t>デ</t>
    </rPh>
    <rPh sb="151" eb="154">
      <t>シチョウソン</t>
    </rPh>
    <rPh sb="156" eb="158">
      <t>キョタク</t>
    </rPh>
    <rPh sb="162" eb="164">
      <t>ケイカク</t>
    </rPh>
    <rPh sb="165" eb="167">
      <t>トドケデ</t>
    </rPh>
    <rPh sb="173" eb="175">
      <t>ヘイセイ</t>
    </rPh>
    <rPh sb="177" eb="178">
      <t>ネン</t>
    </rPh>
    <rPh sb="180" eb="181">
      <t>ガツ</t>
    </rPh>
    <rPh sb="181" eb="183">
      <t>イコウ</t>
    </rPh>
    <rPh sb="184" eb="186">
      <t>サクセイ</t>
    </rPh>
    <rPh sb="189" eb="191">
      <t>ヘンコウ</t>
    </rPh>
    <rPh sb="193" eb="195">
      <t>キョタク</t>
    </rPh>
    <rPh sb="199" eb="201">
      <t>ケイカク</t>
    </rPh>
    <rPh sb="205" eb="206">
      <t>オコナ</t>
    </rPh>
    <phoneticPr fontId="6"/>
  </si>
  <si>
    <t>１月</t>
    <phoneticPr fontId="6"/>
  </si>
  <si>
    <t>２月</t>
    <phoneticPr fontId="6"/>
  </si>
  <si>
    <t>３月</t>
    <phoneticPr fontId="6"/>
  </si>
  <si>
    <t>４月</t>
    <phoneticPr fontId="6"/>
  </si>
  <si>
    <t>５月</t>
    <phoneticPr fontId="6"/>
  </si>
  <si>
    <t>※管理者は「主任介護支援専門員」の資格を有する者でなければなりません。ただし、令和３年３月31日時点で主任介護支援専門員でない者が管理者である場合は、その管理者が管理者である限り、管理者を主任介護支援専門員とする要件の適用が令和９年３月31日まで猶予されます。（令和３年４月１日以降に管理者となる者（管理者を変更する場合を含む）は、主任介護支援専門員でなければなりません。）
　なお、詳細は、介護保険最新情報（Vol.843・令和２年６月５日）を確認してください。</t>
    <rPh sb="39" eb="41">
      <t>レイワ</t>
    </rPh>
    <rPh sb="42" eb="43">
      <t>ネン</t>
    </rPh>
    <rPh sb="44" eb="45">
      <t>ツキ</t>
    </rPh>
    <rPh sb="47" eb="48">
      <t>ニチ</t>
    </rPh>
    <rPh sb="48" eb="50">
      <t>ジテン</t>
    </rPh>
    <rPh sb="51" eb="53">
      <t>シュニン</t>
    </rPh>
    <rPh sb="53" eb="55">
      <t>カイゴ</t>
    </rPh>
    <rPh sb="55" eb="57">
      <t>シエン</t>
    </rPh>
    <rPh sb="57" eb="60">
      <t>センモンイン</t>
    </rPh>
    <rPh sb="63" eb="64">
      <t>モノ</t>
    </rPh>
    <rPh sb="65" eb="68">
      <t>カンリシャ</t>
    </rPh>
    <rPh sb="71" eb="73">
      <t>バアイ</t>
    </rPh>
    <rPh sb="77" eb="80">
      <t>カンリシャ</t>
    </rPh>
    <rPh sb="81" eb="84">
      <t>カンリシャ</t>
    </rPh>
    <rPh sb="87" eb="88">
      <t>カギ</t>
    </rPh>
    <rPh sb="90" eb="93">
      <t>カンリシャ</t>
    </rPh>
    <rPh sb="94" eb="96">
      <t>シュニン</t>
    </rPh>
    <rPh sb="96" eb="98">
      <t>カイゴ</t>
    </rPh>
    <rPh sb="98" eb="100">
      <t>シエン</t>
    </rPh>
    <rPh sb="100" eb="103">
      <t>センモンイン</t>
    </rPh>
    <rPh sb="106" eb="108">
      <t>ヨウケン</t>
    </rPh>
    <rPh sb="109" eb="111">
      <t>テキヨウ</t>
    </rPh>
    <rPh sb="112" eb="114">
      <t>レイワ</t>
    </rPh>
    <rPh sb="115" eb="116">
      <t>ネン</t>
    </rPh>
    <rPh sb="117" eb="118">
      <t>ツキ</t>
    </rPh>
    <rPh sb="120" eb="121">
      <t>ニチ</t>
    </rPh>
    <rPh sb="123" eb="125">
      <t>ユウヨ</t>
    </rPh>
    <rPh sb="131" eb="133">
      <t>レイワ</t>
    </rPh>
    <rPh sb="134" eb="135">
      <t>ネン</t>
    </rPh>
    <rPh sb="136" eb="137">
      <t>ツキ</t>
    </rPh>
    <rPh sb="138" eb="139">
      <t>ニチ</t>
    </rPh>
    <rPh sb="139" eb="141">
      <t>イコウ</t>
    </rPh>
    <rPh sb="142" eb="145">
      <t>カンリシャ</t>
    </rPh>
    <rPh sb="148" eb="149">
      <t>モノ</t>
    </rPh>
    <rPh sb="150" eb="153">
      <t>カンリシャ</t>
    </rPh>
    <rPh sb="154" eb="156">
      <t>ヘンコウ</t>
    </rPh>
    <rPh sb="158" eb="160">
      <t>バアイ</t>
    </rPh>
    <rPh sb="161" eb="162">
      <t>フク</t>
    </rPh>
    <rPh sb="166" eb="168">
      <t>シュニン</t>
    </rPh>
    <rPh sb="168" eb="170">
      <t>カイゴ</t>
    </rPh>
    <rPh sb="170" eb="172">
      <t>シエン</t>
    </rPh>
    <rPh sb="172" eb="174">
      <t>センモン</t>
    </rPh>
    <rPh sb="174" eb="175">
      <t>イン</t>
    </rPh>
    <rPh sb="192" eb="194">
      <t>ショウサイ</t>
    </rPh>
    <rPh sb="196" eb="198">
      <t>カイゴ</t>
    </rPh>
    <rPh sb="198" eb="200">
      <t>ホケン</t>
    </rPh>
    <rPh sb="200" eb="202">
      <t>サイシン</t>
    </rPh>
    <rPh sb="202" eb="204">
      <t>ジョウホウ</t>
    </rPh>
    <rPh sb="213" eb="215">
      <t>レイワ</t>
    </rPh>
    <rPh sb="216" eb="217">
      <t>ネン</t>
    </rPh>
    <rPh sb="218" eb="219">
      <t>ツキ</t>
    </rPh>
    <rPh sb="220" eb="221">
      <t>ニチ</t>
    </rPh>
    <rPh sb="223" eb="225">
      <t>カクニン</t>
    </rPh>
    <phoneticPr fontId="6"/>
  </si>
  <si>
    <t>　以下の点検項目について、記載のとおり実施している場合は回答欄に「○」を、記載のとおり実施していない場合は「×」を記入してください。なお、点検項目に該当しない場合は、斜線を引いてください。
　点検した結果、「×」と回答した項目は基準等に違反している状態です。速やかに基準等を満たすよう改善してください。</t>
    <phoneticPr fontId="6"/>
  </si>
  <si>
    <t>　管理者は、介護支援専門員に居宅サービス計画の作成（又は変更）に関する業務を担当させている。</t>
    <rPh sb="26" eb="27">
      <t>マタ</t>
    </rPh>
    <rPh sb="28" eb="30">
      <t>ヘンコウ</t>
    </rPh>
    <phoneticPr fontId="6"/>
  </si>
  <si>
    <t>　介護支援専門員は、指定居宅サービス事業者等から利用者に係る情報の提供を受けたときその他必要と認めるときは、利用者の服薬状況、口腔機能その他の心身又は生活の状況に係る情報のうち必要と認めるものを、利用者の同意を得て主治の医師等又は薬剤師に提供するものとしている。</t>
    <rPh sb="1" eb="3">
      <t>カイゴ</t>
    </rPh>
    <rPh sb="3" eb="5">
      <t>シエン</t>
    </rPh>
    <rPh sb="5" eb="7">
      <t>センモン</t>
    </rPh>
    <rPh sb="7" eb="8">
      <t>イン</t>
    </rPh>
    <rPh sb="10" eb="12">
      <t>シテイ</t>
    </rPh>
    <rPh sb="12" eb="14">
      <t>キョタク</t>
    </rPh>
    <rPh sb="18" eb="21">
      <t>ジギョウシャ</t>
    </rPh>
    <rPh sb="21" eb="22">
      <t>トウ</t>
    </rPh>
    <rPh sb="24" eb="27">
      <t>リヨウシャ</t>
    </rPh>
    <rPh sb="28" eb="29">
      <t>カカ</t>
    </rPh>
    <rPh sb="30" eb="32">
      <t>ジョウホウ</t>
    </rPh>
    <rPh sb="33" eb="35">
      <t>テイキョウ</t>
    </rPh>
    <rPh sb="36" eb="37">
      <t>ウ</t>
    </rPh>
    <rPh sb="43" eb="44">
      <t>タ</t>
    </rPh>
    <rPh sb="44" eb="46">
      <t>ヒツヨウ</t>
    </rPh>
    <rPh sb="47" eb="48">
      <t>ミト</t>
    </rPh>
    <rPh sb="54" eb="57">
      <t>リヨウシャ</t>
    </rPh>
    <rPh sb="58" eb="60">
      <t>フクヤク</t>
    </rPh>
    <rPh sb="60" eb="62">
      <t>ジョウキョウ</t>
    </rPh>
    <rPh sb="63" eb="65">
      <t>コウクウ</t>
    </rPh>
    <rPh sb="65" eb="67">
      <t>キノウ</t>
    </rPh>
    <rPh sb="69" eb="70">
      <t>タ</t>
    </rPh>
    <rPh sb="71" eb="73">
      <t>シンシン</t>
    </rPh>
    <rPh sb="73" eb="74">
      <t>マタ</t>
    </rPh>
    <rPh sb="75" eb="77">
      <t>セイカツ</t>
    </rPh>
    <rPh sb="78" eb="80">
      <t>ジョウキョウ</t>
    </rPh>
    <rPh sb="81" eb="82">
      <t>カカ</t>
    </rPh>
    <rPh sb="83" eb="85">
      <t>ジョウホウ</t>
    </rPh>
    <rPh sb="88" eb="90">
      <t>ヒツヨウ</t>
    </rPh>
    <rPh sb="91" eb="92">
      <t>ミト</t>
    </rPh>
    <rPh sb="98" eb="101">
      <t>リヨウシャ</t>
    </rPh>
    <rPh sb="102" eb="104">
      <t>ドウイ</t>
    </rPh>
    <rPh sb="105" eb="106">
      <t>エ</t>
    </rPh>
    <rPh sb="107" eb="109">
      <t>シュジ</t>
    </rPh>
    <rPh sb="110" eb="112">
      <t>イシ</t>
    </rPh>
    <rPh sb="112" eb="113">
      <t>トウ</t>
    </rPh>
    <rPh sb="113" eb="114">
      <t>マタ</t>
    </rPh>
    <rPh sb="115" eb="118">
      <t>ヤクザイシ</t>
    </rPh>
    <rPh sb="119" eb="121">
      <t>テイキョウ</t>
    </rPh>
    <phoneticPr fontId="6"/>
  </si>
  <si>
    <t>　苦情を受け付けた場合は、当該苦情を記録、内容等整備して５年間保管している。</t>
    <rPh sb="18" eb="20">
      <t>キロク</t>
    </rPh>
    <rPh sb="24" eb="26">
      <t>セイビ</t>
    </rPh>
    <rPh sb="29" eb="31">
      <t>ネンカン</t>
    </rPh>
    <rPh sb="31" eb="33">
      <t>ホカン</t>
    </rPh>
    <phoneticPr fontId="6"/>
  </si>
  <si>
    <r>
      <t>　当該加算を算定する場合、初回加算を算定して</t>
    </r>
    <r>
      <rPr>
        <u/>
        <sz val="11"/>
        <rFont val="ＭＳ Ｐゴシック"/>
        <family val="3"/>
        <charset val="128"/>
        <scheme val="minor"/>
      </rPr>
      <t>いない</t>
    </r>
    <r>
      <rPr>
        <sz val="11"/>
        <rFont val="ＭＳ Ｐゴシック"/>
        <family val="3"/>
        <charset val="128"/>
        <scheme val="minor"/>
      </rPr>
      <t>。</t>
    </r>
    <rPh sb="1" eb="3">
      <t>トウガイ</t>
    </rPh>
    <rPh sb="3" eb="5">
      <t>カサン</t>
    </rPh>
    <rPh sb="6" eb="8">
      <t>サンテイ</t>
    </rPh>
    <rPh sb="10" eb="12">
      <t>バアイ</t>
    </rPh>
    <phoneticPr fontId="6"/>
  </si>
  <si>
    <t>（７）　その他運営に関する重要事項（事故発生時の対応、従業者及び
　　　 退職後の秘密保持、苦情・相談体制、従業者の研修等）</t>
    <rPh sb="18" eb="20">
      <t>ジコ</t>
    </rPh>
    <rPh sb="20" eb="22">
      <t>ハッセイ</t>
    </rPh>
    <rPh sb="22" eb="23">
      <t>ジ</t>
    </rPh>
    <rPh sb="24" eb="26">
      <t>タイオウ</t>
    </rPh>
    <rPh sb="27" eb="30">
      <t>ジュウギョウシャ</t>
    </rPh>
    <rPh sb="30" eb="31">
      <t>オヨ</t>
    </rPh>
    <rPh sb="37" eb="38">
      <t>タイ</t>
    </rPh>
    <rPh sb="38" eb="39">
      <t>ショク</t>
    </rPh>
    <rPh sb="39" eb="40">
      <t>ゴ</t>
    </rPh>
    <rPh sb="41" eb="43">
      <t>ヒミツ</t>
    </rPh>
    <rPh sb="43" eb="45">
      <t>ホジ</t>
    </rPh>
    <rPh sb="46" eb="48">
      <t>クジョウ</t>
    </rPh>
    <rPh sb="49" eb="51">
      <t>ソウダン</t>
    </rPh>
    <rPh sb="51" eb="53">
      <t>タイセイ</t>
    </rPh>
    <rPh sb="54" eb="57">
      <t>ジュウギョウシャ</t>
    </rPh>
    <rPh sb="58" eb="61">
      <t>ケンシュウトウ</t>
    </rPh>
    <phoneticPr fontId="6"/>
  </si>
  <si>
    <t>　　介護支援専門員に対し、業務継続計画について周知するとともに、必要な研修及び訓練を定期的に実施している。</t>
    <phoneticPr fontId="6"/>
  </si>
  <si>
    <t>　　定期的に業務継続計画の見直しを行い、必要に応じて業務継続計画の変更を行っている。</t>
    <phoneticPr fontId="6"/>
  </si>
  <si>
    <t>（１７） 設備及び備品等</t>
    <phoneticPr fontId="6"/>
  </si>
  <si>
    <t>（２０） 掲示</t>
    <phoneticPr fontId="6"/>
  </si>
  <si>
    <t>（２１）　秘密保持</t>
    <phoneticPr fontId="6"/>
  </si>
  <si>
    <t>（２２） 広告</t>
    <phoneticPr fontId="6"/>
  </si>
  <si>
    <t>（２３）　居宅サービス事業者等からの利益収受の禁止等</t>
    <phoneticPr fontId="6"/>
  </si>
  <si>
    <t>（２４）　苦情処理</t>
    <phoneticPr fontId="6"/>
  </si>
  <si>
    <t>45件未満　（Ⅰ）</t>
    <phoneticPr fontId="6"/>
  </si>
  <si>
    <t>問13</t>
    <rPh sb="0" eb="1">
      <t>ト</t>
    </rPh>
    <phoneticPr fontId="6"/>
  </si>
  <si>
    <t>（４）　特定事業所加算　（A）　　　　　　　　　　　　　　　　　　　　　　　　　　　　　　　　　　</t>
    <phoneticPr fontId="6"/>
  </si>
  <si>
    <t>　問１の主任介護支援専門員とは別に、常勤かつ専従の介護支援専門員を１名以上配置している。</t>
    <phoneticPr fontId="6"/>
  </si>
  <si>
    <t>問３</t>
  </si>
  <si>
    <t>問８</t>
    <phoneticPr fontId="6"/>
  </si>
  <si>
    <t>問９</t>
    <phoneticPr fontId="6"/>
  </si>
  <si>
    <t>問10</t>
    <phoneticPr fontId="6"/>
  </si>
  <si>
    <t>問11</t>
    <rPh sb="0" eb="1">
      <t>トイ</t>
    </rPh>
    <phoneticPr fontId="6"/>
  </si>
  <si>
    <t>（２５）　事故発生時の対応</t>
    <phoneticPr fontId="6"/>
  </si>
  <si>
    <t>（２７） 会計の区分</t>
    <phoneticPr fontId="6"/>
  </si>
  <si>
    <t>（２８）記録の整備</t>
    <phoneticPr fontId="6"/>
  </si>
  <si>
    <t>（２９）業務管理体制の整備</t>
    <rPh sb="4" eb="6">
      <t>ギョウム</t>
    </rPh>
    <rPh sb="6" eb="8">
      <t>カンリ</t>
    </rPh>
    <rPh sb="8" eb="10">
      <t>タイセイ</t>
    </rPh>
    <rPh sb="11" eb="13">
      <t>セイビ</t>
    </rPh>
    <phoneticPr fontId="6"/>
  </si>
  <si>
    <t>（５）　特定事業所医療介護連携加算　　　　　　　　　　　　　　　　　　　　　　　　　　　　　　　　　</t>
    <rPh sb="9" eb="11">
      <t>イリョウ</t>
    </rPh>
    <rPh sb="11" eb="13">
      <t>カイゴ</t>
    </rPh>
    <rPh sb="13" eb="15">
      <t>レンケイ</t>
    </rPh>
    <rPh sb="15" eb="17">
      <t>カサン</t>
    </rPh>
    <phoneticPr fontId="6"/>
  </si>
  <si>
    <t>　病院、診療所、地域密着型介護老人福祉施設又は介護保険施設の職員から利用者に係る必要な情報の提供を２回（うち１回以上はカンファレンスによる）受けている。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5" eb="56">
      <t>カイ</t>
    </rPh>
    <rPh sb="56" eb="58">
      <t>イジョウ</t>
    </rPh>
    <rPh sb="70" eb="71">
      <t>ウ</t>
    </rPh>
    <phoneticPr fontId="6"/>
  </si>
  <si>
    <t>　病院、診療所、地域密着型介護老人福祉施設又は介護保険施設から退院又は退所するに当たって、当該病院、診療所、地域密着型介護老人福祉施設又は介護保険施設の職員と面談を行い、利用者に関する必要な情報の提供を退院後７日以内に受けた上で、居宅サービス計画を作成し、居宅サービス又は地域密着型サービスの利用開始月に利用に関する調整を行った場合には、当該利用者が居宅サービス又は地域密着型サービスの利用開始月に算定し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1" eb="33">
      <t>タイイン</t>
    </rPh>
    <rPh sb="33" eb="34">
      <t>マタ</t>
    </rPh>
    <rPh sb="35" eb="37">
      <t>タイショ</t>
    </rPh>
    <rPh sb="40" eb="41">
      <t>ア</t>
    </rPh>
    <rPh sb="45" eb="47">
      <t>トウガイ</t>
    </rPh>
    <rPh sb="47" eb="49">
      <t>ビョウイン</t>
    </rPh>
    <rPh sb="50" eb="53">
      <t>シンリョウジョ</t>
    </rPh>
    <rPh sb="54" eb="56">
      <t>チイキ</t>
    </rPh>
    <rPh sb="56" eb="59">
      <t>ミッチャクガタ</t>
    </rPh>
    <rPh sb="59" eb="61">
      <t>カイゴ</t>
    </rPh>
    <rPh sb="61" eb="63">
      <t>ロウジン</t>
    </rPh>
    <rPh sb="63" eb="65">
      <t>フクシ</t>
    </rPh>
    <rPh sb="65" eb="67">
      <t>シセツ</t>
    </rPh>
    <rPh sb="67" eb="68">
      <t>マタ</t>
    </rPh>
    <rPh sb="69" eb="71">
      <t>カイゴ</t>
    </rPh>
    <rPh sb="71" eb="73">
      <t>ホケン</t>
    </rPh>
    <rPh sb="73" eb="75">
      <t>シセツ</t>
    </rPh>
    <rPh sb="76" eb="78">
      <t>ショクイン</t>
    </rPh>
    <rPh sb="79" eb="81">
      <t>メンダン</t>
    </rPh>
    <rPh sb="82" eb="83">
      <t>オコナ</t>
    </rPh>
    <rPh sb="85" eb="88">
      <t>リヨウシャ</t>
    </rPh>
    <rPh sb="89" eb="90">
      <t>カン</t>
    </rPh>
    <rPh sb="92" eb="94">
      <t>ヒツヨウ</t>
    </rPh>
    <rPh sb="95" eb="97">
      <t>ジョウホウ</t>
    </rPh>
    <rPh sb="98" eb="100">
      <t>テイキョウ</t>
    </rPh>
    <rPh sb="101" eb="104">
      <t>タイインゴ</t>
    </rPh>
    <rPh sb="105" eb="106">
      <t>ニチ</t>
    </rPh>
    <rPh sb="106" eb="108">
      <t>イナイ</t>
    </rPh>
    <rPh sb="109" eb="110">
      <t>ウ</t>
    </rPh>
    <rPh sb="112" eb="113">
      <t>ウエ</t>
    </rPh>
    <rPh sb="115" eb="117">
      <t>キョタク</t>
    </rPh>
    <rPh sb="121" eb="123">
      <t>ケイカク</t>
    </rPh>
    <rPh sb="124" eb="126">
      <t>サクセイ</t>
    </rPh>
    <rPh sb="128" eb="130">
      <t>キョタク</t>
    </rPh>
    <rPh sb="134" eb="135">
      <t>マタ</t>
    </rPh>
    <rPh sb="136" eb="138">
      <t>チイキ</t>
    </rPh>
    <rPh sb="138" eb="141">
      <t>ミッチャクガタ</t>
    </rPh>
    <rPh sb="146" eb="148">
      <t>リヨウ</t>
    </rPh>
    <rPh sb="148" eb="151">
      <t>カイシヅキ</t>
    </rPh>
    <rPh sb="152" eb="154">
      <t>リヨウ</t>
    </rPh>
    <rPh sb="155" eb="156">
      <t>カン</t>
    </rPh>
    <rPh sb="158" eb="160">
      <t>チョウセイ</t>
    </rPh>
    <rPh sb="161" eb="162">
      <t>オコナ</t>
    </rPh>
    <rPh sb="164" eb="166">
      <t>バアイ</t>
    </rPh>
    <phoneticPr fontId="6"/>
  </si>
  <si>
    <t>　　利用者が病院又は診療所において医師の診察を受ける機会があった際に介護支援専門員が同席し、医師等に対して当該利用者の心身の状況や生活環境等の当該利用者に係る必要な情報を提供を行っている。</t>
    <rPh sb="88" eb="89">
      <t>オコナ</t>
    </rPh>
    <phoneticPr fontId="6"/>
  </si>
  <si>
    <t>　ターミナルケアマネジメントを受けている利用者が、死亡診断を目的として医療機関に搬送され、２４時間以内に死亡が確認される場合等について、加算を算定している。</t>
    <rPh sb="15" eb="16">
      <t>ウ</t>
    </rPh>
    <rPh sb="20" eb="23">
      <t>リヨウシャ</t>
    </rPh>
    <rPh sb="25" eb="27">
      <t>シボウ</t>
    </rPh>
    <rPh sb="27" eb="29">
      <t>シンダン</t>
    </rPh>
    <rPh sb="30" eb="32">
      <t>モクテキ</t>
    </rPh>
    <rPh sb="35" eb="37">
      <t>イリョウ</t>
    </rPh>
    <rPh sb="37" eb="39">
      <t>キカン</t>
    </rPh>
    <rPh sb="40" eb="42">
      <t>ハンソウ</t>
    </rPh>
    <rPh sb="47" eb="49">
      <t>ジカン</t>
    </rPh>
    <rPh sb="49" eb="51">
      <t>イナイ</t>
    </rPh>
    <rPh sb="52" eb="54">
      <t>シボウ</t>
    </rPh>
    <rPh sb="55" eb="57">
      <t>カクニン</t>
    </rPh>
    <rPh sb="60" eb="63">
      <t>バアイトウ</t>
    </rPh>
    <rPh sb="68" eb="70">
      <t>カサン</t>
    </rPh>
    <rPh sb="71" eb="73">
      <t>サンテイ</t>
    </rPh>
    <phoneticPr fontId="6"/>
  </si>
  <si>
    <t>問７</t>
    <phoneticPr fontId="22"/>
  </si>
  <si>
    <t>　ターミナルケアマネジメントにあたっては、厚生労働省「人生の最終段階における医療・ケアの決定プロセスに関するガイドライン」等を参考にしつつ、本人の意思を尊重した医療・ケアの方針が実現できるよう、多職種が連携し、本人及びその家族と必要な情報の共有に努めている。</t>
    <rPh sb="21" eb="26">
      <t>コウセイロウドウショウ</t>
    </rPh>
    <rPh sb="27" eb="29">
      <t>ジンセイ</t>
    </rPh>
    <rPh sb="30" eb="34">
      <t>サイシュウダンカイ</t>
    </rPh>
    <rPh sb="38" eb="40">
      <t>イリョウ</t>
    </rPh>
    <rPh sb="44" eb="46">
      <t>ケッテイ</t>
    </rPh>
    <rPh sb="51" eb="52">
      <t>カン</t>
    </rPh>
    <rPh sb="61" eb="62">
      <t>ナド</t>
    </rPh>
    <rPh sb="63" eb="65">
      <t>サンコウ</t>
    </rPh>
    <rPh sb="70" eb="72">
      <t>ホンニン</t>
    </rPh>
    <rPh sb="73" eb="75">
      <t>イシ</t>
    </rPh>
    <rPh sb="76" eb="78">
      <t>ソンチョウ</t>
    </rPh>
    <rPh sb="80" eb="82">
      <t>イリョウ</t>
    </rPh>
    <rPh sb="86" eb="88">
      <t>ホウシン</t>
    </rPh>
    <rPh sb="89" eb="91">
      <t>ジツゲン</t>
    </rPh>
    <rPh sb="97" eb="100">
      <t>タショクシュ</t>
    </rPh>
    <rPh sb="101" eb="103">
      <t>レンケイ</t>
    </rPh>
    <rPh sb="105" eb="107">
      <t>ホンニン</t>
    </rPh>
    <rPh sb="107" eb="108">
      <t>オヨ</t>
    </rPh>
    <rPh sb="111" eb="113">
      <t>カゾク</t>
    </rPh>
    <rPh sb="114" eb="116">
      <t>ヒツヨウ</t>
    </rPh>
    <rPh sb="117" eb="119">
      <t>ジョウホウ</t>
    </rPh>
    <rPh sb="120" eb="122">
      <t>キョウユウ</t>
    </rPh>
    <rPh sb="123" eb="124">
      <t>ツト</t>
    </rPh>
    <phoneticPr fontId="22"/>
  </si>
  <si>
    <t>　１人の利用者に対し、１か所の指定居宅介護支援事業所に限り算定している。ただし、算定要件を満たす事業所が複数ある場合には、当該利用者が死亡日又はそれに最も近い日に利用した指定居宅サービスを位置づけた居宅サービス計画を作成した事業所である。</t>
    <rPh sb="2" eb="3">
      <t>ニン</t>
    </rPh>
    <rPh sb="4" eb="7">
      <t>リヨウシャ</t>
    </rPh>
    <rPh sb="8" eb="9">
      <t>タイ</t>
    </rPh>
    <rPh sb="13" eb="14">
      <t>ショ</t>
    </rPh>
    <rPh sb="15" eb="17">
      <t>シテイ</t>
    </rPh>
    <rPh sb="17" eb="19">
      <t>キョタク</t>
    </rPh>
    <rPh sb="19" eb="21">
      <t>カイゴ</t>
    </rPh>
    <rPh sb="21" eb="23">
      <t>シエン</t>
    </rPh>
    <rPh sb="23" eb="26">
      <t>ジギョウショ</t>
    </rPh>
    <rPh sb="27" eb="28">
      <t>カギ</t>
    </rPh>
    <rPh sb="29" eb="31">
      <t>サンテイ</t>
    </rPh>
    <rPh sb="40" eb="42">
      <t>サンテイ</t>
    </rPh>
    <rPh sb="42" eb="44">
      <t>ヨウケン</t>
    </rPh>
    <rPh sb="45" eb="46">
      <t>ミ</t>
    </rPh>
    <rPh sb="48" eb="51">
      <t>ジギョウショ</t>
    </rPh>
    <rPh sb="52" eb="54">
      <t>フクスウ</t>
    </rPh>
    <rPh sb="56" eb="58">
      <t>バアイ</t>
    </rPh>
    <rPh sb="61" eb="63">
      <t>トウガイ</t>
    </rPh>
    <rPh sb="63" eb="66">
      <t>リヨウシャ</t>
    </rPh>
    <rPh sb="67" eb="70">
      <t>シボウビ</t>
    </rPh>
    <rPh sb="70" eb="71">
      <t>マタ</t>
    </rPh>
    <rPh sb="75" eb="76">
      <t>モット</t>
    </rPh>
    <rPh sb="77" eb="78">
      <t>チカ</t>
    </rPh>
    <rPh sb="79" eb="80">
      <t>ヒ</t>
    </rPh>
    <rPh sb="81" eb="83">
      <t>リヨウ</t>
    </rPh>
    <rPh sb="85" eb="87">
      <t>シテイ</t>
    </rPh>
    <rPh sb="87" eb="89">
      <t>キョタク</t>
    </rPh>
    <rPh sb="94" eb="96">
      <t>イチ</t>
    </rPh>
    <rPh sb="99" eb="101">
      <t>キョタク</t>
    </rPh>
    <rPh sb="105" eb="107">
      <t>ケイカク</t>
    </rPh>
    <rPh sb="108" eb="110">
      <t>サクセイ</t>
    </rPh>
    <rPh sb="112" eb="115">
      <t>ジギョウショ</t>
    </rPh>
    <phoneticPr fontId="6"/>
  </si>
  <si>
    <t>　　Ｃ．(Ａ)÷(Ｂ)＝取扱件数（６月の取扱件数）</t>
    <phoneticPr fontId="6"/>
  </si>
  <si>
    <t>　前々年度の3月から前年度の２月までの間において退院・退所加算（Ⅰ）イ、（Ⅰ）ロ、（Ⅱ）イ、（Ⅱ）ロ又は（Ⅲ）の算定に係る病院、診療所、地域密着型介護老人福祉施設又は介護保険施設との連携の回数（利用者に係る必要な情報の提供を受けた回数をいう。）の合計が３５回以上であること。</t>
    <rPh sb="1" eb="3">
      <t>ゼンゼン</t>
    </rPh>
    <rPh sb="3" eb="5">
      <t>ネンド</t>
    </rPh>
    <rPh sb="7" eb="8">
      <t>ガツ</t>
    </rPh>
    <rPh sb="10" eb="13">
      <t>ゼンネンド</t>
    </rPh>
    <rPh sb="15" eb="16">
      <t>ガツ</t>
    </rPh>
    <rPh sb="19" eb="20">
      <t>アイダ</t>
    </rPh>
    <rPh sb="24" eb="26">
      <t>タイイン</t>
    </rPh>
    <rPh sb="27" eb="29">
      <t>タイショ</t>
    </rPh>
    <rPh sb="29" eb="31">
      <t>カサン</t>
    </rPh>
    <rPh sb="50" eb="51">
      <t>マタ</t>
    </rPh>
    <rPh sb="56" eb="58">
      <t>サンテイ</t>
    </rPh>
    <rPh sb="59" eb="60">
      <t>カカ</t>
    </rPh>
    <rPh sb="61" eb="63">
      <t>ビョウイン</t>
    </rPh>
    <rPh sb="64" eb="67">
      <t>シンリョウジョ</t>
    </rPh>
    <rPh sb="68" eb="70">
      <t>チイキ</t>
    </rPh>
    <rPh sb="70" eb="73">
      <t>ミッチャクガタ</t>
    </rPh>
    <rPh sb="73" eb="75">
      <t>カイゴ</t>
    </rPh>
    <rPh sb="75" eb="77">
      <t>ロウジン</t>
    </rPh>
    <rPh sb="77" eb="79">
      <t>フクシ</t>
    </rPh>
    <rPh sb="79" eb="81">
      <t>シセツ</t>
    </rPh>
    <rPh sb="81" eb="82">
      <t>マタ</t>
    </rPh>
    <rPh sb="83" eb="85">
      <t>カイゴ</t>
    </rPh>
    <rPh sb="85" eb="87">
      <t>ホケン</t>
    </rPh>
    <rPh sb="87" eb="89">
      <t>シセツ</t>
    </rPh>
    <rPh sb="91" eb="93">
      <t>レンケイ</t>
    </rPh>
    <rPh sb="94" eb="96">
      <t>カイスウ</t>
    </rPh>
    <rPh sb="97" eb="100">
      <t>リヨウシャ</t>
    </rPh>
    <rPh sb="101" eb="102">
      <t>カカ</t>
    </rPh>
    <rPh sb="103" eb="105">
      <t>ヒツヨウ</t>
    </rPh>
    <rPh sb="106" eb="108">
      <t>ジョウホウ</t>
    </rPh>
    <rPh sb="109" eb="111">
      <t>テイキョウ</t>
    </rPh>
    <rPh sb="112" eb="113">
      <t>ウ</t>
    </rPh>
    <rPh sb="115" eb="117">
      <t>カイスウ</t>
    </rPh>
    <rPh sb="123" eb="125">
      <t>ゴウケイ</t>
    </rPh>
    <rPh sb="128" eb="131">
      <t>カイイジョウ</t>
    </rPh>
    <phoneticPr fontId="6"/>
  </si>
  <si>
    <t>○他の事業所（他のサ－ビス）の職務を兼務している場合には、事業所名、職種及び１週間あたりの勤務時間数を記載してください。</t>
    <phoneticPr fontId="6"/>
  </si>
  <si>
    <t>（６）　虐待の防止のための措置に関する事項</t>
    <phoneticPr fontId="6"/>
  </si>
  <si>
    <t>　身体的拘束等を行う場合には、その態様及び時間、その際の利用者の心身の状況並びに緊急やむを得ない理由を記録している。</t>
    <phoneticPr fontId="6"/>
  </si>
  <si>
    <t>問８</t>
    <phoneticPr fontId="6"/>
  </si>
  <si>
    <t>問９</t>
    <phoneticPr fontId="6"/>
  </si>
  <si>
    <t>問10</t>
    <phoneticPr fontId="6"/>
  </si>
  <si>
    <t>問11</t>
    <phoneticPr fontId="6"/>
  </si>
  <si>
    <t>問12</t>
    <phoneticPr fontId="6"/>
  </si>
  <si>
    <t>問13</t>
    <phoneticPr fontId="6"/>
  </si>
  <si>
    <t>問14</t>
    <phoneticPr fontId="6"/>
  </si>
  <si>
    <t>問15</t>
    <phoneticPr fontId="6"/>
  </si>
  <si>
    <t>問16</t>
    <rPh sb="0" eb="1">
      <t>ト</t>
    </rPh>
    <phoneticPr fontId="6"/>
  </si>
  <si>
    <t>問30</t>
    <rPh sb="0" eb="1">
      <t>トイ</t>
    </rPh>
    <phoneticPr fontId="6"/>
  </si>
  <si>
    <t>問31</t>
    <rPh sb="0" eb="1">
      <t>トイ</t>
    </rPh>
    <phoneticPr fontId="6"/>
  </si>
  <si>
    <t>問32</t>
    <rPh sb="0" eb="1">
      <t>トイ</t>
    </rPh>
    <phoneticPr fontId="6"/>
  </si>
  <si>
    <t>【福祉用具貸与・特定福祉用具販売の位置付け】
　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
※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診療情報提供書又は医師から所見を聴取する方法が考えられます。</t>
    <phoneticPr fontId="6"/>
  </si>
  <si>
    <t>問36</t>
    <rPh sb="0" eb="1">
      <t>ト</t>
    </rPh>
    <phoneticPr fontId="6"/>
  </si>
  <si>
    <t>問37</t>
    <rPh sb="0" eb="1">
      <t>ト</t>
    </rPh>
    <phoneticPr fontId="6"/>
  </si>
  <si>
    <t>問38</t>
    <rPh sb="0" eb="1">
      <t>ト</t>
    </rPh>
    <phoneticPr fontId="6"/>
  </si>
  <si>
    <t>問39</t>
    <rPh sb="0" eb="1">
      <t>ト</t>
    </rPh>
    <phoneticPr fontId="6"/>
  </si>
  <si>
    <t>　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t>
    <phoneticPr fontId="6"/>
  </si>
  <si>
    <t>（１６）　業務継続計画の策定等　</t>
    <phoneticPr fontId="6"/>
  </si>
  <si>
    <t>（１８）　感染症の予防及びまん延のための措置　</t>
    <rPh sb="5" eb="8">
      <t>カンセンショウ</t>
    </rPh>
    <rPh sb="9" eb="11">
      <t>ヨボウ</t>
    </rPh>
    <rPh sb="11" eb="12">
      <t>オヨ</t>
    </rPh>
    <rPh sb="15" eb="16">
      <t>エン</t>
    </rPh>
    <rPh sb="20" eb="22">
      <t>ソチ</t>
    </rPh>
    <phoneticPr fontId="6"/>
  </si>
  <si>
    <t>（１９） 従業者の健康管理</t>
    <phoneticPr fontId="6"/>
  </si>
  <si>
    <t>　虐待の発生またはその再発を防止するため、次に掲げる措置を講じている。</t>
    <phoneticPr fontId="6"/>
  </si>
  <si>
    <t>（１）　該指定居宅介護支援事業所における虐待の防止のための対策を検討する委員会(テレビ電話装置等を活用して行うことができるものとする。)を定期的に開催するとともに、その結果について、介護支援専門員等に周知徹底を図っている。</t>
    <phoneticPr fontId="6"/>
  </si>
  <si>
    <t>（４）　（１）から（３）までに掲げる措置を適切に実施するための担当者を置くこと。</t>
    <phoneticPr fontId="6"/>
  </si>
  <si>
    <t>事業所において感染症が発生し、または、まん延しないように、次の各号に掲げる措置を講じている。</t>
    <phoneticPr fontId="6"/>
  </si>
  <si>
    <t>（１）　感染症の予防及びまん延の防止のための対策を検討する委員会をおおむね6月に１回以上開催するとともに、その結果について、介護支援専門員に周知徹底を図っている。</t>
    <phoneticPr fontId="6"/>
  </si>
  <si>
    <t>（２）　感染症の予防及びまん延の防止のための指針を整備している。</t>
    <phoneticPr fontId="6"/>
  </si>
  <si>
    <t>（３）　感染症の予防及びまん延の防止のための研修及び訓練を定期的に実施している。</t>
    <phoneticPr fontId="6"/>
  </si>
  <si>
    <t>（２６）　虐待の防止のための措置</t>
    <rPh sb="5" eb="7">
      <t>ギャクタイ</t>
    </rPh>
    <rPh sb="8" eb="10">
      <t>ボウシ</t>
    </rPh>
    <rPh sb="14" eb="16">
      <t>ソチ</t>
    </rPh>
    <phoneticPr fontId="6"/>
  </si>
  <si>
    <t>（２）　個々の利用者ごとに次に掲げる事項を記載した居宅介護支援台帳
　　　　・居宅サービス計画
　　　　・アセスメントの結果の記録
　　　　・サービス担当者会議等の記録
　　　　・モニタリングの結果の記録
　　　　・支援経過記録</t>
    <rPh sb="108" eb="112">
      <t>シエンケイカ</t>
    </rPh>
    <rPh sb="112" eb="114">
      <t>キロク</t>
    </rPh>
    <phoneticPr fontId="6"/>
  </si>
  <si>
    <t>1,086単位</t>
    <rPh sb="5" eb="6">
      <t>タン</t>
    </rPh>
    <rPh sb="6" eb="7">
      <t>イ</t>
    </rPh>
    <phoneticPr fontId="6"/>
  </si>
  <si>
    <t>1,411単位</t>
    <rPh sb="5" eb="7">
      <t>タンイ</t>
    </rPh>
    <phoneticPr fontId="6"/>
  </si>
  <si>
    <t>544単位</t>
    <rPh sb="3" eb="5">
      <t>タンイ</t>
    </rPh>
    <phoneticPr fontId="6"/>
  </si>
  <si>
    <t>704単位</t>
    <rPh sb="3" eb="5">
      <t>タンイ</t>
    </rPh>
    <phoneticPr fontId="6"/>
  </si>
  <si>
    <t>326単位</t>
    <rPh sb="3" eb="5">
      <t>タンイ</t>
    </rPh>
    <phoneticPr fontId="6"/>
  </si>
  <si>
    <t>422単位</t>
    <rPh sb="3" eb="5">
      <t>タンイ</t>
    </rPh>
    <phoneticPr fontId="6"/>
  </si>
  <si>
    <t>50件未満　（Ⅰ）</t>
    <phoneticPr fontId="6"/>
  </si>
  <si>
    <t>527単位</t>
    <rPh sb="3" eb="5">
      <t>タンイ</t>
    </rPh>
    <phoneticPr fontId="6"/>
  </si>
  <si>
    <t>316単位</t>
    <rPh sb="3" eb="5">
      <t>タンイ</t>
    </rPh>
    <phoneticPr fontId="6"/>
  </si>
  <si>
    <t>683単位</t>
    <rPh sb="3" eb="5">
      <t>タンイ</t>
    </rPh>
    <phoneticPr fontId="6"/>
  </si>
  <si>
    <t>410単位</t>
    <rPh sb="3" eb="5">
      <t>タンイ</t>
    </rPh>
    <phoneticPr fontId="6"/>
  </si>
  <si>
    <t>　○　ケアプランデータ連携システムの活用</t>
    <phoneticPr fontId="6"/>
  </si>
  <si>
    <t>　　「公益社団法人国民健康保険中央会（昭和34年１月１日に社団法人国民健康保険中央会という名称で設立された法人をいう。）が運用及び管理を行う指定居宅介護支援事業者及び指定居宅サービス事業者等の使用に係る電子計算機と接続された居宅サービス計画の情報の共有等のための情報処理システム」は、いわゆる「ケアプランデータ連携システム」を指しています。ケアプランデータ連携システムの利用申請をし、クライアントソフトをインストールしている場合に当該要件を満たしていることとなり、当該システムによる他の居宅サービス事業者とのデータ連携の実績は問いません。</t>
    <phoneticPr fontId="6"/>
  </si>
  <si>
    <t>　○　事務職員の配置</t>
    <phoneticPr fontId="6"/>
  </si>
  <si>
    <t>　　事務職員については、当該事業所の介護支援専門員が行う基準省令第13条に掲げる一連の業務等の負担軽減や効率化に資する職員としますが、その勤務形態は常勤の者でなくても差し支えありません。なお、当該事業所内の配置に限らず、同一法人内の配置でも認められます。勤務時間数については特段の定めを設けていませんが、当該事業所における業務の実績を踏まえ、適切な数の人員を配置する必要があります。</t>
    <phoneticPr fontId="6"/>
  </si>
  <si>
    <t>（１）　初回加算</t>
    <phoneticPr fontId="6"/>
  </si>
  <si>
    <t>　介護支援専門員１人当たりの利用者数が45名未満（居宅介護費（Ⅱ）を算定している場合は50名未満）である。
　※介護予防支援の件数を含みます。（件数の１／３で計算）</t>
    <phoneticPr fontId="6"/>
  </si>
  <si>
    <t>　算定日が属する月の利用者の総数のうち、要介護３、要介護４又は要介護５である者の占める割合が４割以上である。</t>
    <phoneticPr fontId="6"/>
  </si>
  <si>
    <t>　神奈川県が開催する実習受入事業所説明会及び実習指導者向け講習会のいずれにも出席し、かつ、実習の受入要請に基づき受け入れている。</t>
    <phoneticPr fontId="6"/>
  </si>
  <si>
    <t>　他の法人が運営する指定居宅介護支援事業者と共同で事例検討会、研修会等を実施している。</t>
    <phoneticPr fontId="6"/>
  </si>
  <si>
    <t>　必要に応じて、多様な主体等が提供する生活支援のサービス（インフォーマルサービスを含む）が包括的に提供されるような居宅サービス計画を作成している。</t>
    <phoneticPr fontId="6"/>
  </si>
  <si>
    <t>　神奈川県が開催する実習受入事業所説明会及び実習指導者向け講習会のいずれにも出席し、かつ、実習の受入要請に基づき受け入れている</t>
    <phoneticPr fontId="6"/>
  </si>
  <si>
    <t>　介護支援専門員１人当たりの利用者数が45名未満（居宅介護費（Ⅱ）を算定している場合は50名未満）である。
　※介護予防支援の件数を含みます。（件数の１／３で計算）</t>
    <phoneticPr fontId="6"/>
  </si>
  <si>
    <t>　神奈川県が開催する実習受入事業所説明会及び実習指導者向け講習会のいずれにも出席し、かつ、実習の受入要請に基づき受け入れている。※連携でも可。</t>
    <phoneticPr fontId="6"/>
  </si>
  <si>
    <t>　前々年度の３月から前年度の２月までの間においてターミナルケアマネジメント加算を15回以上算定している。
※経過措置として、令和７年３月31 日までの間は、従前のとおり算定回数が５回以上の場合に要件を満たすこととし、同年４月１日から令和８年３月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15回以上である場合に要件を満たすこととなる。</t>
    <phoneticPr fontId="6"/>
  </si>
  <si>
    <t>　特定事業所加算（Ⅰ）、（Ⅱ）または（Ⅲ）を算定している。</t>
    <phoneticPr fontId="6"/>
  </si>
  <si>
    <t>　居宅サービス計画に基づいて介護保険サービスを利用した翌月の10日（前月の介護給付費等の請求日）までに、当該利用者に係る必要な情報提供（当該利用者の心身の状況、生活環境及びサービスの利用状況）を行っている。</t>
    <phoneticPr fontId="6"/>
  </si>
  <si>
    <t>　電磁的方法による重要事項の提供を行う際は、以下の項目を満たしている。</t>
    <phoneticPr fontId="6"/>
  </si>
  <si>
    <t>　利用申込者又はその家族からの申出があった場合には、重要事項を記した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している。</t>
    <phoneticPr fontId="6"/>
  </si>
  <si>
    <t>電子情報処理組織を使用する方法のうちイ又はロに掲げるもの</t>
    <phoneticPr fontId="6"/>
  </si>
  <si>
    <t>イ</t>
    <phoneticPr fontId="6"/>
  </si>
  <si>
    <t>【1】</t>
    <phoneticPr fontId="6"/>
  </si>
  <si>
    <t>ロ</t>
    <phoneticPr fontId="6"/>
  </si>
  <si>
    <t>※</t>
  </si>
  <si>
    <t>※</t>
    <phoneticPr fontId="6"/>
  </si>
  <si>
    <t>「電子情報処理組織」とは、指定居宅介護支援事業者の使用に係る電子計算機と、利用申込者又はその家族の使用に係る電子計算機とを電気通信回線で接続した電子情報処理組織をいう。</t>
  </si>
  <si>
    <t>【2】</t>
    <phoneticPr fontId="6"/>
  </si>
  <si>
    <t>磁気ディスク、シー・ディー・ロムその他これらに準ずる方法により一定の事項を確実に記録しておくことができる物をもって調製するファイルに重要事項を記録したものを交付する方法</t>
  </si>
  <si>
    <t>　電磁的方法は、利用申込者又はその家族がファイルへの記録を出力することによる文書を作成している。</t>
  </si>
  <si>
    <t>　電磁的方法による重要事項を提供しようとするときは、あらかじめ、当該利用申込者又はその家族に対し、その用いる次に掲げる電磁的方法の種類及び内容を示し、文書又は電磁的方法による承諾を得ている</t>
  </si>
  <si>
    <t>ファイルへの記録の方式</t>
  </si>
  <si>
    <t>　電磁的方法による重要事項の提供の承諾を得たが、当該利用申込者又はその家族から文書又は電磁的方法により電磁的方法による提供を受けない旨の申出があったときは、当該利用申込者又はその家族に対し、重要事項の提供を電磁的方法によってしていない。</t>
  </si>
  <si>
    <t>当該利用申込者又はその家族が再び前項の規定による承諾をした場合は、この限りでない。</t>
  </si>
  <si>
    <t>【サービス担当者会議】
　介護支援専門員は、サービス担当者会議（テレビ電話装置等を活用して行うもの（利用者又はその家族が参加する場合にあたっては、テレビ電話装置等の活用について同意を得ること）を含む。）の開催により、利用者の状況等に関する情報を担当者と共有するとともに、当該居宅サービス計画の原案の内容について、担当者から、専門的な見地からの意見を求めている。
（※利用者（末期の悪性腫瘍の患者に限る。）の心身の状況等により、主治の医師又は歯科医師の意見を勘案して必要と認める場合その他のやむを得ない理由がある場合については、担当者に対する照会等により意見を求めることが可能です。）</t>
    <phoneticPr fontId="6"/>
  </si>
  <si>
    <t>【モニタリング】
　介護支援専門員は、モニタリングに当たっては、利用者及びその家族、指定居宅サービス事業者等との連絡を次のいずれか方法により継続的に行っている。
　イ １月に１回、利用者の居宅を訪問することによって行う方法。
　ロ 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phoneticPr fontId="6"/>
  </si>
  <si>
    <t>０　基本方針</t>
    <rPh sb="2" eb="4">
      <t>キホン</t>
    </rPh>
    <rPh sb="4" eb="6">
      <t>ホウシン</t>
    </rPh>
    <phoneticPr fontId="6"/>
  </si>
  <si>
    <t>（１）　権利擁護について　　　　　　　　　　　　　　　　　　　　　　　　　　　　　　　　 　　　　</t>
    <rPh sb="4" eb="6">
      <t>ケンリ</t>
    </rPh>
    <rPh sb="6" eb="8">
      <t>ヨウゴ</t>
    </rPh>
    <phoneticPr fontId="6"/>
  </si>
  <si>
    <t>　利用者の人権の擁護、虐待防止のため必要な体制の整備を行うとともに、その従業者に対し、研修を実施する等の措置を講じるよう努めている。</t>
    <rPh sb="1" eb="4">
      <t>リヨウシャ</t>
    </rPh>
    <rPh sb="5" eb="7">
      <t>ジンケン</t>
    </rPh>
    <rPh sb="8" eb="10">
      <t>ヨウゴ</t>
    </rPh>
    <rPh sb="11" eb="13">
      <t>ギャクタイ</t>
    </rPh>
    <rPh sb="13" eb="15">
      <t>ボウシ</t>
    </rPh>
    <rPh sb="18" eb="20">
      <t>ヒツヨウ</t>
    </rPh>
    <rPh sb="21" eb="23">
      <t>タイセイ</t>
    </rPh>
    <rPh sb="24" eb="26">
      <t>セイビ</t>
    </rPh>
    <rPh sb="27" eb="28">
      <t>オコナ</t>
    </rPh>
    <rPh sb="36" eb="39">
      <t>ジュウギョウシャ</t>
    </rPh>
    <rPh sb="40" eb="41">
      <t>タイ</t>
    </rPh>
    <rPh sb="43" eb="45">
      <t>ケンシュウ</t>
    </rPh>
    <rPh sb="46" eb="48">
      <t>ジッシ</t>
    </rPh>
    <rPh sb="50" eb="51">
      <t>トウ</t>
    </rPh>
    <rPh sb="52" eb="54">
      <t>ソチ</t>
    </rPh>
    <rPh sb="55" eb="56">
      <t>コウ</t>
    </rPh>
    <rPh sb="60" eb="61">
      <t>ツト</t>
    </rPh>
    <phoneticPr fontId="6"/>
  </si>
  <si>
    <t>（２）　介護保険等関連情報の活用とPDCAサイクルの推進について　　　　　　　　　　　　　　　　　　　　　　　　　　　　　　　 　　　　</t>
    <rPh sb="4" eb="6">
      <t>カイゴ</t>
    </rPh>
    <rPh sb="6" eb="8">
      <t>ホケン</t>
    </rPh>
    <rPh sb="8" eb="9">
      <t>トウ</t>
    </rPh>
    <rPh sb="9" eb="11">
      <t>カンレン</t>
    </rPh>
    <rPh sb="11" eb="13">
      <t>ジョウホウ</t>
    </rPh>
    <rPh sb="14" eb="16">
      <t>カツヨウ</t>
    </rPh>
    <rPh sb="26" eb="28">
      <t>スイシン</t>
    </rPh>
    <phoneticPr fontId="6"/>
  </si>
  <si>
    <t>　居宅介護支援の提供にあたり、交付、説明、同意、承諾等のうち書面で行われることが規定又は想定されるものについて、書面に代えて、電磁的方法による際は、相手方の承諾を得ている。</t>
    <rPh sb="1" eb="3">
      <t>キョタク</t>
    </rPh>
    <rPh sb="3" eb="5">
      <t>カイゴ</t>
    </rPh>
    <rPh sb="5" eb="7">
      <t>シエン</t>
    </rPh>
    <rPh sb="8" eb="10">
      <t>テイキョウ</t>
    </rPh>
    <rPh sb="15" eb="17">
      <t>コウフ</t>
    </rPh>
    <rPh sb="18" eb="20">
      <t>セツメイ</t>
    </rPh>
    <rPh sb="21" eb="23">
      <t>ドウイ</t>
    </rPh>
    <rPh sb="24" eb="26">
      <t>ショウダク</t>
    </rPh>
    <rPh sb="26" eb="27">
      <t>トウ</t>
    </rPh>
    <rPh sb="30" eb="32">
      <t>ショメン</t>
    </rPh>
    <rPh sb="33" eb="34">
      <t>オコナ</t>
    </rPh>
    <rPh sb="40" eb="42">
      <t>キテイ</t>
    </rPh>
    <rPh sb="42" eb="43">
      <t>マタ</t>
    </rPh>
    <rPh sb="44" eb="46">
      <t>ソウテイ</t>
    </rPh>
    <rPh sb="56" eb="58">
      <t>ショメン</t>
    </rPh>
    <rPh sb="59" eb="60">
      <t>カ</t>
    </rPh>
    <rPh sb="63" eb="66">
      <t>デンジテキ</t>
    </rPh>
    <rPh sb="66" eb="68">
      <t>ホウホウ</t>
    </rPh>
    <rPh sb="71" eb="72">
      <t>サイ</t>
    </rPh>
    <rPh sb="74" eb="76">
      <t>アイテ</t>
    </rPh>
    <rPh sb="76" eb="77">
      <t>ガタ</t>
    </rPh>
    <rPh sb="78" eb="80">
      <t>ショウダク</t>
    </rPh>
    <rPh sb="81" eb="82">
      <t>エ</t>
    </rPh>
    <phoneticPr fontId="6"/>
  </si>
  <si>
    <t>（３０） 電磁的記録等</t>
    <rPh sb="5" eb="8">
      <t>デンジテキ</t>
    </rPh>
    <rPh sb="8" eb="10">
      <t>キロク</t>
    </rPh>
    <rPh sb="10" eb="11">
      <t>トウ</t>
    </rPh>
    <phoneticPr fontId="6"/>
  </si>
  <si>
    <t>　家族に対する介護等を日常的に行っている児童や（ヤングケアラー）、障害者、生活困窮者、難病患者等、高齢者以外の対象者への支援に関する知識等に関する事例検討会、研修等に参加していること。</t>
    <phoneticPr fontId="6"/>
  </si>
  <si>
    <t>　特定事業所集中減算の適用を受けていない。</t>
    <phoneticPr fontId="6"/>
  </si>
  <si>
    <t>　特定事業所集中減算の適用を受けていない。</t>
    <rPh sb="1" eb="6">
      <t>トクテイジギョウショ</t>
    </rPh>
    <rPh sb="6" eb="8">
      <t>シュウチュウ</t>
    </rPh>
    <rPh sb="8" eb="10">
      <t>ゲンサン</t>
    </rPh>
    <rPh sb="11" eb="13">
      <t>テキヨウ</t>
    </rPh>
    <rPh sb="14" eb="15">
      <t>ウ</t>
    </rPh>
    <phoneticPr fontId="6"/>
  </si>
  <si>
    <t>（３）　高齢者虐待防止措置未実施減算</t>
    <rPh sb="4" eb="7">
      <t>コウレイシャ</t>
    </rPh>
    <rPh sb="7" eb="9">
      <t>ギャクタイ</t>
    </rPh>
    <rPh sb="9" eb="11">
      <t>ボウシ</t>
    </rPh>
    <rPh sb="11" eb="13">
      <t>ソチ</t>
    </rPh>
    <rPh sb="13" eb="16">
      <t>ミジッシ</t>
    </rPh>
    <rPh sb="16" eb="18">
      <t>ゲンサン</t>
    </rPh>
    <phoneticPr fontId="6"/>
  </si>
  <si>
    <t>　虐待の防止のための対策を検討する委員会（テレビ電話装置等の活用可能）を定期的に開催するとともに、その結果について、従業者に周知徹底を図っている。</t>
    <phoneticPr fontId="6"/>
  </si>
  <si>
    <t>　虐待の防止のための指針を整備している。</t>
    <phoneticPr fontId="6"/>
  </si>
  <si>
    <t>　高齢者虐待防止措置を実施するための担当者を設置している。</t>
    <rPh sb="11" eb="13">
      <t>ジッシ</t>
    </rPh>
    <rPh sb="18" eb="21">
      <t>タントウシャ</t>
    </rPh>
    <rPh sb="22" eb="24">
      <t>セッチ</t>
    </rPh>
    <phoneticPr fontId="6"/>
  </si>
  <si>
    <t>　感染症や非常災害の発生時において、利用者に対するサービスの提供を継続的に実施するための、及び非常時の体制で早期の業務再開を図るための計画（業務継続計画）を策定している。</t>
    <phoneticPr fontId="6"/>
  </si>
  <si>
    <t>　業務継続計画に従い必要な措置を講じている。</t>
    <phoneticPr fontId="6"/>
  </si>
  <si>
    <t>（５）　同一建物減算</t>
    <rPh sb="4" eb="6">
      <t>ドウイツ</t>
    </rPh>
    <rPh sb="6" eb="8">
      <t>タテモノ</t>
    </rPh>
    <rPh sb="8" eb="10">
      <t>ゲンサン</t>
    </rPh>
    <phoneticPr fontId="6"/>
  </si>
  <si>
    <t>　1月当たりの利用者について、同一の建物に20人以上居住する建物（同一敷地内建物等を除く。）に居住する利用者はいない。</t>
    <phoneticPr fontId="6"/>
  </si>
  <si>
    <t>　病院又は診療所のカンファレンスとは、入院中の保険医又は看護師等が、在宅療養担当医療機関の保険医若しくは看護師等、保険医である歯科医師若しくはその指示を受けた歯科衛生士、保険薬局の保険薬剤師、訪問看護ステーションの看護師等（准看護師を除く。）、理学療法士、作業療法士若しくは言語聴覚士、介護支援専門員又は相談支援専門員のうちいずれか３者以上と共同して指導を行った場合としている。又、退院後に福祉用具の貸与が見込まれる間合いにあっては、必要に応じ、福祉用具専門相談員や居宅サービスを提供する作業療法士等が参加するものとしている。</t>
    <phoneticPr fontId="6"/>
  </si>
  <si>
    <t>問７</t>
    <rPh sb="0" eb="1">
      <t>トイ</t>
    </rPh>
    <phoneticPr fontId="6"/>
  </si>
  <si>
    <t>　医師または歯科医師等から当該利用者に関する必要な情報の提供を受けた上で、居宅サービス計画に記録している。</t>
    <phoneticPr fontId="6"/>
  </si>
  <si>
    <t>在宅で死亡した利用者の死亡月に加算することとするが、利用者の居宅を最後の訪問した日の属する月と、利用者の死亡月が異なる場合には、死亡月に算定している。</t>
    <phoneticPr fontId="6"/>
  </si>
  <si>
    <t>【モニタリング】
　介護支援専門員が次に掲げるいずれかの方法により、利用者に面接している。
① １月に１回、利用者の居宅を訪問することによって行う方法
② 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phoneticPr fontId="6"/>
  </si>
  <si>
    <t>⑦減算の適用について</t>
    <phoneticPr fontId="13"/>
  </si>
  <si>
    <t>⑥事例検討会、研修等の参加について</t>
    <phoneticPr fontId="13"/>
  </si>
  <si>
    <t>家族に対する介護等を日常的に行っている児童や、障害者、生活困窮者、難病患者等、高齢者以外の対象者への支援に関する知識等に関する事例検討会、研修等に参加している。</t>
    <phoneticPr fontId="6"/>
  </si>
  <si>
    <t>　　　当該事例検討会、研修会の参加年月日</t>
    <phoneticPr fontId="22"/>
  </si>
  <si>
    <t>⑧神奈川県が開催する介護支援専門員実務研修の実習受入事業所説明会に出席し、かつ、実習の受入要請に基づき受け入れている。</t>
    <rPh sb="10" eb="12">
      <t>カイゴ</t>
    </rPh>
    <rPh sb="12" eb="14">
      <t>シエン</t>
    </rPh>
    <rPh sb="14" eb="17">
      <t>センモンイン</t>
    </rPh>
    <rPh sb="17" eb="19">
      <t>ジツム</t>
    </rPh>
    <rPh sb="19" eb="21">
      <t>ケンシュウ</t>
    </rPh>
    <phoneticPr fontId="13"/>
  </si>
  <si>
    <t>⑨必要に応じて、多様な主体により提供される利用者の日常生活全般を支援するサービスが包括的に提供されるような居宅サービス計画を作成している。</t>
    <phoneticPr fontId="13"/>
  </si>
  <si>
    <t>５　特定事業所医療介護連携加算について</t>
    <phoneticPr fontId="13"/>
  </si>
  <si>
    <t>　　特定事業所医療介護連携加算を算定する月において、特定
    事業所加算（Ⅰ）、（Ⅱ）又は（Ⅲ）を算定している。</t>
    <phoneticPr fontId="13"/>
  </si>
  <si>
    <t>※経過措置として、令和７年３月31日までの間は、従前のとおり算定回数が５回以上の場合に要件を満たすこととしています。また、同年４月１日から令和８年３月31日までの間は、令和６年３月におけるターミナルケアマネジメント加算の算定回数に３を乗じた数に令和６年４月から令和７年２月までの間におけるターミナルケアマネジメント加算の算定回数を加えた数が15 以上である場合に要件を満たすこととしています。</t>
  </si>
  <si>
    <t>　　ターミナルケアマネジメント加算の算定について、前々年度の
　　３月から前年度の２月までの間で、15回以上（※）算定してい
    る。</t>
    <phoneticPr fontId="13"/>
  </si>
  <si>
    <t>点検日</t>
    <phoneticPr fontId="6"/>
  </si>
  <si>
    <t>居宅介護支援・基準該当居宅介護支援</t>
    <rPh sb="4" eb="6">
      <t>シエン</t>
    </rPh>
    <rPh sb="7" eb="11">
      <t>キジュンガイトウ</t>
    </rPh>
    <rPh sb="11" eb="13">
      <t>キョタク</t>
    </rPh>
    <rPh sb="13" eb="15">
      <t>カイゴ</t>
    </rPh>
    <rPh sb="15" eb="17">
      <t>シエン</t>
    </rPh>
    <phoneticPr fontId="6"/>
  </si>
  <si>
    <t>○管理者は常勤であり、原則として専ら当該指定居宅介護支援事業所（当該基準該当居宅介護支援事業所）の管理者の職務に従事する者でなければなりません。</t>
    <phoneticPr fontId="6"/>
  </si>
  <si>
    <t>　管理者は、当該指定居宅介護支援事業所（当該基準該当居宅介護支援事業所）の介護支援専門員その他の従業者に運営に関する基準を遵守させるため必要な指揮命令を行っている。</t>
    <rPh sb="52" eb="54">
      <t>ウンエイ</t>
    </rPh>
    <rPh sb="55" eb="56">
      <t>カン</t>
    </rPh>
    <rPh sb="58" eb="60">
      <t>キジュン</t>
    </rPh>
    <phoneticPr fontId="6"/>
  </si>
  <si>
    <t xml:space="preserve">  介護支援専門員は、居宅サービス計画に位置付けられた指定居宅サービス等に係る居宅介護サービス費、特例居宅介護サービス費、地域密着型介護サービス費及び特例地域密着型介護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当該基準該当居宅介護支援事業所）の居宅サービス計画の利用の妥当性を検討し、当該居宅サービス計画に訪問介護が必要な理由等を記載するとともに、当該居宅サービス計画を市町村に届け出ている。</t>
  </si>
  <si>
    <t>　管理者は、当該指定居宅介護支援事業所（当該基準該当居宅介護支援事業所）の介護支援専門員その他の従業者の管理、指定居宅介護支援（基準該当居宅介護支援）の利用の申込みに係る調整、業務の実施状況の把握その他の管理を一元的に行っている。</t>
  </si>
  <si>
    <t>　正当な理由なく指定居宅介護支援（基準該当居宅介護支援）の提供を拒んでいない。</t>
  </si>
  <si>
    <t>（９）　指定居宅介護支援（基準該当居宅介護支援）の基本取扱方針</t>
  </si>
  <si>
    <t>　自らその提供する指定居宅介護支援（基準該当居宅介護支援）の質の評価を行い、常にその改善を図っている。</t>
  </si>
  <si>
    <t>（１０）　指定居宅介護支援（基準該当居宅介護支援）の具体的取扱方針</t>
  </si>
  <si>
    <t>　指定居宅介護支援（基準該当居宅介護支援）の提供に当たっては、懇切丁寧に行うことを旨とし、利用者又はその家族に対し、サービスの提供方法等について、理解しやすいように説明を行っている。</t>
  </si>
  <si>
    <t>　指定居宅介護支援（基準該当居宅介護支援）の提供に当たっては、当該利用者又は他の利用者等の生命又は身体を保護するため緊急やむを得ない場合を除き、身体的拘束その他利用者の行動を制限する行為（以下「身体的拘束等」という。）を行っていない。</t>
  </si>
  <si>
    <t>　指定居宅介護支援事業者は、介護保険法第115条の23第３項の規定に基づき、指定介護予防支援事業者から指定介護予防支援の業務の委託を受けるに当たっては、その業務量等を勘案し、当該指定居宅介護支援事業者が行う指定居宅介護支援（基準該当居宅介護支援）の業務が適正に実施できるように配慮している。</t>
    <rPh sb="1" eb="3">
      <t>シテイ</t>
    </rPh>
    <rPh sb="3" eb="5">
      <t>キョタク</t>
    </rPh>
    <rPh sb="5" eb="7">
      <t>カイゴ</t>
    </rPh>
    <rPh sb="7" eb="9">
      <t>シエン</t>
    </rPh>
    <rPh sb="9" eb="12">
      <t>ジギョウシャ</t>
    </rPh>
    <rPh sb="14" eb="16">
      <t>カイゴ</t>
    </rPh>
    <rPh sb="16" eb="18">
      <t>ホケン</t>
    </rPh>
    <rPh sb="18" eb="19">
      <t>ホウ</t>
    </rPh>
    <rPh sb="19" eb="20">
      <t>ダイ</t>
    </rPh>
    <rPh sb="23" eb="24">
      <t>ジョウ</t>
    </rPh>
    <rPh sb="27" eb="28">
      <t>ダイ</t>
    </rPh>
    <rPh sb="29" eb="30">
      <t>コウ</t>
    </rPh>
    <rPh sb="31" eb="33">
      <t>キテイ</t>
    </rPh>
    <rPh sb="34" eb="35">
      <t>モト</t>
    </rPh>
    <rPh sb="38" eb="40">
      <t>シテイ</t>
    </rPh>
    <rPh sb="40" eb="42">
      <t>カイゴ</t>
    </rPh>
    <rPh sb="42" eb="44">
      <t>ヨボウ</t>
    </rPh>
    <rPh sb="44" eb="46">
      <t>シエン</t>
    </rPh>
    <rPh sb="46" eb="49">
      <t>ジギョウシャ</t>
    </rPh>
    <rPh sb="51" eb="53">
      <t>シテイ</t>
    </rPh>
    <rPh sb="53" eb="55">
      <t>カイゴ</t>
    </rPh>
    <rPh sb="55" eb="57">
      <t>ヨボウ</t>
    </rPh>
    <rPh sb="57" eb="59">
      <t>シエン</t>
    </rPh>
    <rPh sb="60" eb="62">
      <t>ギョウム</t>
    </rPh>
    <rPh sb="63" eb="65">
      <t>イタク</t>
    </rPh>
    <rPh sb="66" eb="67">
      <t>ウ</t>
    </rPh>
    <rPh sb="70" eb="71">
      <t>ア</t>
    </rPh>
    <rPh sb="78" eb="82">
      <t>ギョウムリョウトウ</t>
    </rPh>
    <rPh sb="83" eb="85">
      <t>カンアン</t>
    </rPh>
    <rPh sb="87" eb="89">
      <t>トウガイ</t>
    </rPh>
    <rPh sb="89" eb="91">
      <t>シテイ</t>
    </rPh>
    <rPh sb="91" eb="93">
      <t>キョタク</t>
    </rPh>
    <rPh sb="93" eb="95">
      <t>カイゴ</t>
    </rPh>
    <rPh sb="95" eb="97">
      <t>シエン</t>
    </rPh>
    <rPh sb="97" eb="100">
      <t>ジギョウシャ</t>
    </rPh>
    <rPh sb="101" eb="102">
      <t>オコナ</t>
    </rPh>
    <rPh sb="124" eb="126">
      <t>ギョウム</t>
    </rPh>
    <rPh sb="127" eb="129">
      <t>テキセイ</t>
    </rPh>
    <rPh sb="130" eb="132">
      <t>ジッシ</t>
    </rPh>
    <rPh sb="138" eb="140">
      <t>ハイリョ</t>
    </rPh>
    <phoneticPr fontId="6"/>
  </si>
  <si>
    <t>　事業所ごとに経理を区分するとともに、指定居宅介護支援（基準該当居宅介護支援）の事業の会計とその他の事業の会計を区分している。</t>
  </si>
  <si>
    <t>　利用者に対する指定居宅介護支援（基準該当居宅介護支援）の提供に関する次に掲げる記録を整備し、その完結の日から５年間保存している。</t>
  </si>
  <si>
    <t>　事業所の通常の事業の実施地域等を勘案し、利用申込者に対し自ら適切な指定居宅介護支援（基準該当居宅介護支援）を提供することが困難であると認めた場合は、他の指定居宅介護支援事業者の紹介その他の必要な措置を講じている。</t>
    <rPh sb="1" eb="4">
      <t>ジギョウショ</t>
    </rPh>
    <phoneticPr fontId="6"/>
  </si>
  <si>
    <t>　事業所の通常の事業の実施地域以外の地域の居宅を訪問して指定居宅介護支援（基準該当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70" eb="71">
      <t>ウ</t>
    </rPh>
    <phoneticPr fontId="6"/>
  </si>
  <si>
    <t>　指定居宅介護支援（基準該当居宅介護支援）を、要介護状態の軽減又は悪化の防止に資するよう行うとともに、医療サービスとの連携に十分配慮して行っている。</t>
    <rPh sb="44" eb="45">
      <t>オコナ</t>
    </rPh>
    <rPh sb="68" eb="69">
      <t>オコナ</t>
    </rPh>
    <phoneticPr fontId="6"/>
  </si>
  <si>
    <t>　地域包括支援センターから支援が困難な事例を紹介された場合においても、当該支援が困難な事例に係る者に指定居宅介護支援（基準該当居宅介護支援）を提供している。</t>
  </si>
  <si>
    <t>　ターミナルケアマネジメントを受けることに同意した利用者について、２４時間連絡できる体制を確保しており、かつ必要に応じて指定居宅介護支援（基準該当居宅介護支援）を行うことができる体制を整備している。</t>
    <rPh sb="15" eb="16">
      <t>ウ</t>
    </rPh>
    <rPh sb="21" eb="23">
      <t>ドウイ</t>
    </rPh>
    <rPh sb="25" eb="28">
      <t>リヨウシャ</t>
    </rPh>
    <rPh sb="35" eb="37">
      <t>ジカン</t>
    </rPh>
    <rPh sb="37" eb="39">
      <t>レンラク</t>
    </rPh>
    <rPh sb="42" eb="44">
      <t>タイセイ</t>
    </rPh>
    <rPh sb="45" eb="47">
      <t>カクホ</t>
    </rPh>
    <rPh sb="54" eb="56">
      <t>ヒツヨウ</t>
    </rPh>
    <rPh sb="57" eb="58">
      <t>オウ</t>
    </rPh>
    <rPh sb="81" eb="82">
      <t>オコナ</t>
    </rPh>
    <rPh sb="89" eb="91">
      <t>タイセイ</t>
    </rPh>
    <rPh sb="92" eb="94">
      <t>セイビ</t>
    </rPh>
    <phoneticPr fontId="6"/>
  </si>
  <si>
    <t>指定居宅介護支援事業者（基準該当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rPh sb="12" eb="22">
      <t>キジュンガイトウキョタクカイゴシエン</t>
    </rPh>
    <rPh sb="22" eb="25">
      <t>ジギョウシャ</t>
    </rPh>
    <phoneticPr fontId="6"/>
  </si>
  <si>
    <t>指定居宅介護支援事業者（基準該当居宅介護支援事業者）の使用に係る電子計算機に備えられたファイルに記録された重要事項を電気通信回線を通じて利用申込者又はその家族の閲覧に供し、当該利用申込者又はその家族の使用に係る電子計算機に備えられたファイルに当該重要事項を記録する方法</t>
    <phoneticPr fontId="6"/>
  </si>
  <si>
    <t>（電磁的方法による提供を受ける旨の承諾又は受けない旨の申出をする場合にあっては、指定居宅介護支援事業者（基準該当居宅介護支援事業者）の使用に係る電子計算機に備えられたファイルにその旨を記録する方法）</t>
    <phoneticPr fontId="6"/>
  </si>
  <si>
    <t>電磁的方法のうち指定居宅介護支援事業者（基準該当居宅介護支援事業者）が使用するもの</t>
    <phoneticPr fontId="6"/>
  </si>
  <si>
    <t>　利用者が病院又は診療所に入院した日のうちに、当該病院又は診療所の職員に対して当該利用者に係る必要な情報を提供している。
※入院の日以前に情報提供した場合及び指定居宅介護支援事業所（基準該当居宅介護支援事業所）における運営規程に定める営業時間終了後又は営業日以外の日に入院した場合であって、当該入院した日の翌日に情報を提供した場合も、算定可能</t>
    <rPh sb="91" eb="101">
      <t>キジュンガイトウキョタクカイゴシエン</t>
    </rPh>
    <phoneticPr fontId="6"/>
  </si>
  <si>
    <t>　利用者が病院又は診療所に入院した日の翌日又は翌々日に、当該病院又は診療所の職員に対して当該利用者に係る必要な情報を提供している。
※運営規程に定める当該指定居宅介護支援事業所（当該基準該当居宅介護支援事業所）の営業時間終了後に入院した場合であって、当該入院した日から起算して３日目が運営規程に定める当該指定居宅介護支援事業所（当該基準該当居宅介護支援事業所）の営業日以外の日に当たるときは、当該営業日以外の日の翌日に情報を提供した場合も、算定可能</t>
    <phoneticPr fontId="6"/>
  </si>
  <si>
    <t>（４）　指定居宅介護支援（基準該当居宅介護支援）の提供方法、内容(利用者の相談を受ける 場所、課題分析の手順等）及び利用料その他の費用の額</t>
    <phoneticPr fontId="6"/>
  </si>
  <si>
    <t>　　　　　　　介護支援専門員の員数を、常勤換算後の員数で記載してください。</t>
    <rPh sb="28" eb="30">
      <t>キサイ</t>
    </rPh>
    <phoneticPr fontId="6"/>
  </si>
  <si>
    <t>1月</t>
    <phoneticPr fontId="6"/>
  </si>
  <si>
    <t>2月</t>
  </si>
  <si>
    <t>3月</t>
  </si>
  <si>
    <t>4月</t>
  </si>
  <si>
    <t>5月</t>
  </si>
  <si>
    <t>6月</t>
  </si>
  <si>
    <t>要介護給付管理数 (b)</t>
    <rPh sb="3" eb="5">
      <t>キュウフ</t>
    </rPh>
    <rPh sb="5" eb="7">
      <t>カンリ</t>
    </rPh>
    <rPh sb="7" eb="8">
      <t>スウ</t>
    </rPh>
    <phoneticPr fontId="6"/>
  </si>
  <si>
    <t>要支援給付管理数 (c)</t>
    <rPh sb="0" eb="1">
      <t>ヨウ</t>
    </rPh>
    <rPh sb="3" eb="5">
      <t>キュウフ</t>
    </rPh>
    <phoneticPr fontId="6"/>
  </si>
  <si>
    <t>　　（エ）　1人当たりの取扱件数</t>
    <rPh sb="7" eb="8">
      <t>リ</t>
    </rPh>
    <rPh sb="8" eb="9">
      <t>ア</t>
    </rPh>
    <rPh sb="12" eb="14">
      <t>トリアツカイ</t>
    </rPh>
    <rPh sb="14" eb="16">
      <t>ケンスウ</t>
    </rPh>
    <phoneticPr fontId="6"/>
  </si>
  <si>
    <t>1人当たりの取扱件数
｛(b)+(c)⋇1/3｝÷(a)</t>
    <rPh sb="0" eb="2">
      <t>ヒトリ</t>
    </rPh>
    <rPh sb="2" eb="3">
      <t>ア</t>
    </rPh>
    <rPh sb="6" eb="8">
      <t>トリアツカイ</t>
    </rPh>
    <rPh sb="8" eb="10">
      <t>ケンスウ</t>
    </rPh>
    <phoneticPr fontId="6"/>
  </si>
  <si>
    <t xml:space="preserve"> 　　注意　（R6制度改正）</t>
    <rPh sb="9" eb="11">
      <t>セイド</t>
    </rPh>
    <rPh sb="11" eb="13">
      <t>カイセイ</t>
    </rPh>
    <phoneticPr fontId="6"/>
  </si>
  <si>
    <t>　常勤の介護支援専門員の配置は利用者の数（指定居宅介護支援の利用者の数に当該事業所における指定介護予防支援の利用者の数に３分の１を乗じた数を加えた数。）44 人（ケアプランデータ連携システムを活用し、かつ、事務職員を配置している場合は 49 人）に対して１人を基準とするものであり、利用者の数が 44 人又はその端数を増すごとに増員するものとする。ただし、当該増員に係る介護支援専門員については非常勤とすることを妨げるものではない。
　なお、地域における介護支援専門員や居宅介護支援事業所の充足状況等も踏まえ、緊急的に利用者を受け入れなければならない等のやむを得ない理由により利用者の数が当該基準を超えてしまった場合においては、直ちに運営基準違反とはならない。</t>
    <phoneticPr fontId="6"/>
  </si>
  <si>
    <t>　　　（　６月の勤務実績（＝勤務形態一覧表の (ｆ) 欄の数字））</t>
    <phoneticPr fontId="6"/>
  </si>
  <si>
    <t>　従業者に対し、虐待の防止のための研修を定期的（年１回以上）に実施している。</t>
    <rPh sb="24" eb="25">
      <t>ネン</t>
    </rPh>
    <rPh sb="26" eb="27">
      <t>カイ</t>
    </rPh>
    <rPh sb="27" eb="29">
      <t>イジョウ</t>
    </rPh>
    <phoneticPr fontId="6"/>
  </si>
  <si>
    <t>　指定居宅介護支事業所（基準該当居宅介護支援事業所）の所在する建物と同一の敷地内若しくは隣接する敷地内の建物若しくは指定居宅介護支援事業所（基準該当居宅介護支援事業所）と同一の建物に居住する利用者はいない。</t>
    <rPh sb="1" eb="3">
      <t>シテイ</t>
    </rPh>
    <rPh sb="3" eb="5">
      <t>キョタク</t>
    </rPh>
    <rPh sb="5" eb="7">
      <t>カイゴ</t>
    </rPh>
    <rPh sb="7" eb="8">
      <t>シ</t>
    </rPh>
    <rPh sb="8" eb="11">
      <t>ジギョウショ</t>
    </rPh>
    <rPh sb="12" eb="25">
      <t>キジュンガイトウキョタクカイゴシエンジギョウショ</t>
    </rPh>
    <rPh sb="27" eb="29">
      <t>ショザイ</t>
    </rPh>
    <rPh sb="31" eb="33">
      <t>タテモノ</t>
    </rPh>
    <rPh sb="34" eb="36">
      <t>ドウイツ</t>
    </rPh>
    <rPh sb="37" eb="39">
      <t>シキチ</t>
    </rPh>
    <rPh sb="39" eb="40">
      <t>ナイ</t>
    </rPh>
    <rPh sb="40" eb="41">
      <t>モ</t>
    </rPh>
    <rPh sb="44" eb="46">
      <t>リンセツ</t>
    </rPh>
    <rPh sb="48" eb="50">
      <t>シキチ</t>
    </rPh>
    <rPh sb="50" eb="51">
      <t>ナイ</t>
    </rPh>
    <rPh sb="52" eb="54">
      <t>タテモノ</t>
    </rPh>
    <rPh sb="54" eb="55">
      <t>モ</t>
    </rPh>
    <rPh sb="58" eb="69">
      <t>シテイキョタクカイゴシエンジギョウショ</t>
    </rPh>
    <rPh sb="70" eb="83">
      <t>キジュンガイトウキョタクカイゴシエンジギョウショ</t>
    </rPh>
    <rPh sb="85" eb="87">
      <t>ドウイツ</t>
    </rPh>
    <rPh sb="88" eb="90">
      <t>タテモノ</t>
    </rPh>
    <rPh sb="91" eb="93">
      <t>キョジュウ</t>
    </rPh>
    <rPh sb="95" eb="98">
      <t>リヨウシャ</t>
    </rPh>
    <phoneticPr fontId="6"/>
  </si>
  <si>
    <t>※有無にかかわらず左記を記載すること。</t>
    <rPh sb="1" eb="3">
      <t>ウム</t>
    </rPh>
    <rPh sb="9" eb="11">
      <t>サキ</t>
    </rPh>
    <rPh sb="12" eb="14">
      <t>キサイ</t>
    </rPh>
    <phoneticPr fontId="13"/>
  </si>
  <si>
    <t xml:space="preserve">       法人</t>
    <phoneticPr fontId="13"/>
  </si>
  <si>
    <t>　　　　　　法人名：</t>
    <rPh sb="6" eb="8">
      <t>ホウジン</t>
    </rPh>
    <rPh sb="8" eb="9">
      <t>メイ</t>
    </rPh>
    <phoneticPr fontId="13"/>
  </si>
  <si>
    <t>　　　　　　占有率：　　　　　　　　　　％</t>
    <rPh sb="6" eb="8">
      <t>センユウ</t>
    </rPh>
    <rPh sb="8" eb="9">
      <t>リツ</t>
    </rPh>
    <phoneticPr fontId="13"/>
  </si>
  <si>
    <t>　　※　上記に書ききれない場合は行を挿入して追記してください</t>
    <rPh sb="4" eb="6">
      <t>ジョウキ</t>
    </rPh>
    <rPh sb="7" eb="8">
      <t>カ</t>
    </rPh>
    <rPh sb="13" eb="15">
      <t>バアイ</t>
    </rPh>
    <rPh sb="16" eb="17">
      <t>ギョウ</t>
    </rPh>
    <rPh sb="18" eb="20">
      <t>ソウニュウ</t>
    </rPh>
    <rPh sb="22" eb="24">
      <t>ツイキ</t>
    </rPh>
    <phoneticPr fontId="13"/>
  </si>
  <si>
    <t>※占有率＝　　当該サービスのうち、最も紹介率が高い法人が位置付けられた計画数</t>
    <rPh sb="1" eb="3">
      <t>センユウ</t>
    </rPh>
    <rPh sb="3" eb="4">
      <t>リツ</t>
    </rPh>
    <rPh sb="7" eb="9">
      <t>トウガイ</t>
    </rPh>
    <rPh sb="17" eb="18">
      <t>モット</t>
    </rPh>
    <rPh sb="19" eb="21">
      <t>ショウカイ</t>
    </rPh>
    <rPh sb="21" eb="22">
      <t>リツ</t>
    </rPh>
    <rPh sb="23" eb="24">
      <t>タカ</t>
    </rPh>
    <rPh sb="25" eb="27">
      <t>ホウジン</t>
    </rPh>
    <rPh sb="28" eb="30">
      <t>イチ</t>
    </rPh>
    <rPh sb="30" eb="31">
      <t>ヅ</t>
    </rPh>
    <rPh sb="35" eb="37">
      <t>ケイカク</t>
    </rPh>
    <rPh sb="37" eb="38">
      <t>スウ</t>
    </rPh>
    <phoneticPr fontId="13"/>
  </si>
  <si>
    <t>　　　　　　　　　　　　　　　　　　　　　当該サービスを位置付けた計画数</t>
    <rPh sb="21" eb="23">
      <t>トウガイ</t>
    </rPh>
    <rPh sb="28" eb="30">
      <t>イチ</t>
    </rPh>
    <rPh sb="30" eb="31">
      <t>ヅ</t>
    </rPh>
    <rPh sb="33" eb="34">
      <t>ケイ</t>
    </rPh>
    <rPh sb="34" eb="36">
      <t>カクスウ</t>
    </rPh>
    <phoneticPr fontId="13"/>
  </si>
  <si>
    <t>兼務する他の
事業所名</t>
    <phoneticPr fontId="6"/>
  </si>
  <si>
    <t>（標準様式1）</t>
    <rPh sb="1" eb="3">
      <t>ヒョウジュン</t>
    </rPh>
    <rPh sb="3" eb="5">
      <t>ヨウシキ</t>
    </rPh>
    <phoneticPr fontId="6"/>
  </si>
  <si>
    <t>従業者の勤務の体制及び勤務形態一覧表</t>
    <phoneticPr fontId="23"/>
  </si>
  <si>
    <t>サービス種別</t>
    <rPh sb="4" eb="6">
      <t>シュベツ</t>
    </rPh>
    <phoneticPr fontId="23"/>
  </si>
  <si>
    <t>(</t>
    <phoneticPr fontId="23"/>
  </si>
  <si>
    <t>居宅介護支援</t>
    <rPh sb="0" eb="2">
      <t>キョタク</t>
    </rPh>
    <rPh sb="2" eb="4">
      <t>カイゴ</t>
    </rPh>
    <rPh sb="4" eb="6">
      <t>シエン</t>
    </rPh>
    <phoneticPr fontId="23"/>
  </si>
  <si>
    <t>）</t>
    <phoneticPr fontId="23"/>
  </si>
  <si>
    <t>令和</t>
    <rPh sb="0" eb="2">
      <t>レイワ</t>
    </rPh>
    <phoneticPr fontId="23"/>
  </si>
  <si>
    <t>)</t>
    <phoneticPr fontId="23"/>
  </si>
  <si>
    <t>年</t>
    <rPh sb="0" eb="1">
      <t>ネン</t>
    </rPh>
    <phoneticPr fontId="23"/>
  </si>
  <si>
    <t>月</t>
    <rPh sb="0" eb="1">
      <t>ゲツ</t>
    </rPh>
    <phoneticPr fontId="23"/>
  </si>
  <si>
    <t>事業所名</t>
    <rPh sb="0" eb="3">
      <t>ジギョウショ</t>
    </rPh>
    <rPh sb="3" eb="4">
      <t>メイ</t>
    </rPh>
    <phoneticPr fontId="23"/>
  </si>
  <si>
    <t>(1)</t>
    <phoneticPr fontId="23"/>
  </si>
  <si>
    <t>４週</t>
  </si>
  <si>
    <t>(2)</t>
    <phoneticPr fontId="2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</si>
  <si>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</si>
  <si>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3"/>
  </si>
  <si>
    <t>時間/週</t>
    <rPh sb="0" eb="2">
      <t>ジカン</t>
    </rPh>
    <rPh sb="3" eb="4">
      <t>シュウ</t>
    </rPh>
    <phoneticPr fontId="23"/>
  </si>
  <si>
    <t>時間/月</t>
    <rPh sb="0" eb="2">
      <t>ジカン</t>
    </rPh>
    <rPh sb="3" eb="4">
      <t>ツキ</t>
    </rPh>
    <phoneticPr fontId="23"/>
  </si>
  <si>
    <t>(4) 利用者数（新規の場合は推定数）</t>
  </si>
  <si>
    <t>人</t>
    <rPh sb="0" eb="1">
      <t>ニン</t>
    </rPh>
    <phoneticPr fontId="23"/>
  </si>
  <si>
    <t>当月の日数</t>
    <rPh sb="0" eb="2">
      <t>トウゲツ</t>
    </rPh>
    <rPh sb="3" eb="5">
      <t>ニッスウ</t>
    </rPh>
    <phoneticPr fontId="23"/>
  </si>
  <si>
    <t>日</t>
    <rPh sb="0" eb="1">
      <t>ニチ</t>
    </rPh>
    <phoneticPr fontId="23"/>
  </si>
  <si>
    <t>No</t>
    <phoneticPr fontId="23"/>
  </si>
  <si>
    <t>(5) 
職種</t>
    <phoneticPr fontId="6"/>
  </si>
  <si>
    <t>(6)
勤務
形態</t>
    <phoneticPr fontId="6"/>
  </si>
  <si>
    <t>(7)
資格</t>
    <rPh sb="4" eb="6">
      <t>シカク</t>
    </rPh>
    <phoneticPr fontId="23"/>
  </si>
  <si>
    <t>(8) 氏　名</t>
    <phoneticPr fontId="6"/>
  </si>
  <si>
    <t>(9)</t>
    <phoneticPr fontId="23"/>
  </si>
  <si>
    <r>
      <t xml:space="preserve">(11)
</t>
    </r>
    <r>
      <rPr>
        <sz val="11"/>
        <rFont val="HGSｺﾞｼｯｸM"/>
        <family val="3"/>
        <charset val="128"/>
      </rPr>
      <t>週平均
勤務時間数</t>
    </r>
    <rPh sb="6" eb="8">
      <t>ヘイキン</t>
    </rPh>
    <rPh sb="9" eb="11">
      <t>キンム</t>
    </rPh>
    <rPh sb="11" eb="13">
      <t>ジカン</t>
    </rPh>
    <rPh sb="13" eb="14">
      <t>スウ</t>
    </rPh>
    <phoneticPr fontId="6"/>
  </si>
  <si>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</si>
  <si>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23"/>
  </si>
  <si>
    <t>2週目</t>
    <rPh sb="1" eb="2">
      <t>シュウ</t>
    </rPh>
    <rPh sb="2" eb="3">
      <t>メ</t>
    </rPh>
    <phoneticPr fontId="23"/>
  </si>
  <si>
    <t>3週目</t>
    <rPh sb="1" eb="2">
      <t>シュウ</t>
    </rPh>
    <rPh sb="2" eb="3">
      <t>メ</t>
    </rPh>
    <phoneticPr fontId="23"/>
  </si>
  <si>
    <t>4週目</t>
    <rPh sb="1" eb="2">
      <t>シュウ</t>
    </rPh>
    <rPh sb="2" eb="3">
      <t>メ</t>
    </rPh>
    <phoneticPr fontId="23"/>
  </si>
  <si>
    <t>5週目</t>
    <rPh sb="1" eb="2">
      <t>シュウ</t>
    </rPh>
    <rPh sb="2" eb="3">
      <t>メ</t>
    </rPh>
    <phoneticPr fontId="23"/>
  </si>
  <si>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23"/>
  </si>
  <si>
    <t>（勤務形態の記号）</t>
    <rPh sb="1" eb="3">
      <t>キンム</t>
    </rPh>
    <rPh sb="3" eb="5">
      <t>ケイタイ</t>
    </rPh>
    <rPh sb="6" eb="8">
      <t>キゴウ</t>
    </rPh>
    <phoneticPr fontId="23"/>
  </si>
  <si>
    <t>勤務形態</t>
    <rPh sb="0" eb="2">
      <t>キンム</t>
    </rPh>
    <rPh sb="2" eb="4">
      <t>ケイタイ</t>
    </rPh>
    <phoneticPr fontId="23"/>
  </si>
  <si>
    <t>勤務時間数合計</t>
    <rPh sb="0" eb="2">
      <t>キンム</t>
    </rPh>
    <rPh sb="2" eb="5">
      <t>ジカンスウ</t>
    </rPh>
    <rPh sb="5" eb="7">
      <t>ゴウケイ</t>
    </rPh>
    <phoneticPr fontId="23"/>
  </si>
  <si>
    <t>常勤換算の対象時間数</t>
    <rPh sb="0" eb="2">
      <t>ジョウキン</t>
    </rPh>
    <rPh sb="2" eb="4">
      <t>カンサン</t>
    </rPh>
    <rPh sb="5" eb="7">
      <t>タイショウ</t>
    </rPh>
    <rPh sb="7" eb="9">
      <t>ジカン</t>
    </rPh>
    <rPh sb="9" eb="10">
      <t>スウ</t>
    </rPh>
    <phoneticPr fontId="23"/>
  </si>
  <si>
    <t>常勤換算方法対象外の</t>
    <rPh sb="0" eb="2">
      <t>ジョウキン</t>
    </rPh>
    <rPh sb="2" eb="4">
      <t>カンサン</t>
    </rPh>
    <rPh sb="4" eb="6">
      <t>ホウホウ</t>
    </rPh>
    <rPh sb="6" eb="9">
      <t>タイショウガイ</t>
    </rPh>
    <phoneticPr fontId="23"/>
  </si>
  <si>
    <t>記号</t>
    <rPh sb="0" eb="2">
      <t>キゴウ</t>
    </rPh>
    <phoneticPr fontId="23"/>
  </si>
  <si>
    <t>区分</t>
    <rPh sb="0" eb="2">
      <t>クブン</t>
    </rPh>
    <phoneticPr fontId="23"/>
  </si>
  <si>
    <t>当月合計</t>
    <rPh sb="0" eb="2">
      <t>トウゲツ</t>
    </rPh>
    <rPh sb="2" eb="4">
      <t>ゴウケイ</t>
    </rPh>
    <phoneticPr fontId="23"/>
  </si>
  <si>
    <t>週平均</t>
    <rPh sb="0" eb="3">
      <t>シュウヘイキン</t>
    </rPh>
    <phoneticPr fontId="23"/>
  </si>
  <si>
    <t>常勤の従業者の人数</t>
    <rPh sb="0" eb="2">
      <t>ジョウキン</t>
    </rPh>
    <rPh sb="3" eb="6">
      <t>ジュウギョウシャ</t>
    </rPh>
    <rPh sb="7" eb="9">
      <t>ニンズウ</t>
    </rPh>
    <phoneticPr fontId="23"/>
  </si>
  <si>
    <t>A</t>
    <phoneticPr fontId="23"/>
  </si>
  <si>
    <t>常勤で専従</t>
    <rPh sb="0" eb="2">
      <t>ジョウキン</t>
    </rPh>
    <rPh sb="3" eb="5">
      <t>センジュウ</t>
    </rPh>
    <phoneticPr fontId="23"/>
  </si>
  <si>
    <t>B</t>
    <phoneticPr fontId="23"/>
  </si>
  <si>
    <t>常勤で兼務</t>
    <rPh sb="0" eb="2">
      <t>ジョウキン</t>
    </rPh>
    <rPh sb="3" eb="5">
      <t>ケンム</t>
    </rPh>
    <phoneticPr fontId="23"/>
  </si>
  <si>
    <t>C</t>
    <phoneticPr fontId="23"/>
  </si>
  <si>
    <t>非常勤で専従</t>
    <rPh sb="0" eb="3">
      <t>ヒジョウキン</t>
    </rPh>
    <rPh sb="4" eb="6">
      <t>センジュウ</t>
    </rPh>
    <phoneticPr fontId="23"/>
  </si>
  <si>
    <t>-</t>
    <phoneticPr fontId="23"/>
  </si>
  <si>
    <t>D</t>
    <phoneticPr fontId="23"/>
  </si>
  <si>
    <t>非常勤で兼務</t>
    <rPh sb="0" eb="3">
      <t>ヒジョウキン</t>
    </rPh>
    <rPh sb="4" eb="6">
      <t>ケンム</t>
    </rPh>
    <phoneticPr fontId="23"/>
  </si>
  <si>
    <t>合計</t>
    <rPh sb="0" eb="2">
      <t>ゴウケイ</t>
    </rPh>
    <phoneticPr fontId="23"/>
  </si>
  <si>
    <t>■ 常勤換算方法による人数</t>
    <rPh sb="2" eb="4">
      <t>ジョウキン</t>
    </rPh>
    <rPh sb="4" eb="6">
      <t>カンサン</t>
    </rPh>
    <rPh sb="6" eb="8">
      <t>ホウホウ</t>
    </rPh>
    <rPh sb="11" eb="13">
      <t>ニンズウ</t>
    </rPh>
    <phoneticPr fontId="23"/>
  </si>
  <si>
    <t>基準：</t>
    <rPh sb="0" eb="2">
      <t>キジュン</t>
    </rPh>
    <phoneticPr fontId="23"/>
  </si>
  <si>
    <t>週</t>
  </si>
  <si>
    <t>常勤換算の</t>
    <rPh sb="0" eb="2">
      <t>ジョウキン</t>
    </rPh>
    <rPh sb="2" eb="4">
      <t>カンサン</t>
    </rPh>
    <phoneticPr fontId="23"/>
  </si>
  <si>
    <t>常勤の従業者が</t>
    <rPh sb="0" eb="2">
      <t>ジョウキン</t>
    </rPh>
    <rPh sb="3" eb="6">
      <t>ジュウギョウシャ</t>
    </rPh>
    <phoneticPr fontId="23"/>
  </si>
  <si>
    <t>常勤換算後の人数</t>
    <rPh sb="0" eb="2">
      <t>ジョウキン</t>
    </rPh>
    <rPh sb="2" eb="4">
      <t>カンサン</t>
    </rPh>
    <rPh sb="4" eb="5">
      <t>ゴ</t>
    </rPh>
    <rPh sb="6" eb="8">
      <t>ニンズウ</t>
    </rPh>
    <phoneticPr fontId="23"/>
  </si>
  <si>
    <t>÷</t>
    <phoneticPr fontId="23"/>
  </si>
  <si>
    <t>＝</t>
    <phoneticPr fontId="23"/>
  </si>
  <si>
    <t>（小数点第2位以下切り捨て）</t>
    <rPh sb="1" eb="4">
      <t>ショウスウテン</t>
    </rPh>
    <rPh sb="4" eb="5">
      <t>ダイ</t>
    </rPh>
    <rPh sb="6" eb="7">
      <t>イ</t>
    </rPh>
    <rPh sb="7" eb="9">
      <t>イカ</t>
    </rPh>
    <rPh sb="9" eb="10">
      <t>キ</t>
    </rPh>
    <rPh sb="11" eb="12">
      <t>ス</t>
    </rPh>
    <phoneticPr fontId="23"/>
  </si>
  <si>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23"/>
  </si>
  <si>
    <t>常勤の従業者の人数</t>
  </si>
  <si>
    <t>常勤換算方法による人数</t>
    <rPh sb="0" eb="2">
      <t>ジョウキン</t>
    </rPh>
    <rPh sb="2" eb="4">
      <t>カンサン</t>
    </rPh>
    <rPh sb="4" eb="6">
      <t>ホウホウ</t>
    </rPh>
    <rPh sb="9" eb="11">
      <t>ニンズウ</t>
    </rPh>
    <phoneticPr fontId="23"/>
  </si>
  <si>
    <t>＋</t>
    <phoneticPr fontId="23"/>
  </si>
  <si>
    <t>○○○○</t>
    <phoneticPr fontId="23"/>
  </si>
  <si>
    <t>管理者</t>
    <rPh sb="0" eb="3">
      <t>カンリシャ</t>
    </rPh>
    <phoneticPr fontId="23"/>
  </si>
  <si>
    <t>A</t>
  </si>
  <si>
    <t>主任介護支援専門員</t>
    <rPh sb="0" eb="2">
      <t>シュニン</t>
    </rPh>
    <rPh sb="2" eb="4">
      <t>カイゴ</t>
    </rPh>
    <rPh sb="4" eb="6">
      <t>シエン</t>
    </rPh>
    <rPh sb="6" eb="9">
      <t>センモンイン</t>
    </rPh>
    <phoneticPr fontId="23"/>
  </si>
  <si>
    <t>介護支援専門員</t>
    <rPh sb="0" eb="2">
      <t>カイゴ</t>
    </rPh>
    <rPh sb="2" eb="4">
      <t>シエン</t>
    </rPh>
    <rPh sb="4" eb="7">
      <t>センモンイン</t>
    </rPh>
    <phoneticPr fontId="23"/>
  </si>
  <si>
    <t>C</t>
  </si>
  <si>
    <t>≪提出不要≫</t>
    <rPh sb="1" eb="3">
      <t>テイシュツ</t>
    </rPh>
    <rPh sb="3" eb="5">
      <t>フヨウ</t>
    </rPh>
    <phoneticPr fontId="23"/>
  </si>
  <si>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6"/>
  </si>
  <si>
    <t>・・・直接入力する必要がある箇所です。</t>
    <rPh sb="3" eb="5">
      <t>チョクセツ</t>
    </rPh>
    <rPh sb="5" eb="7">
      <t>ニュウリョク</t>
    </rPh>
    <rPh sb="9" eb="11">
      <t>ヒツヨウ</t>
    </rPh>
    <rPh sb="14" eb="16">
      <t>カショ</t>
    </rPh>
    <phoneticPr fontId="23"/>
  </si>
  <si>
    <t>下記の記入方法に従って、入力してください。</t>
    <rPh sb="0" eb="2">
      <t>カキ</t>
    </rPh>
    <rPh sb="3" eb="5">
      <t>キニュウ</t>
    </rPh>
    <rPh sb="5" eb="7">
      <t>ホウホウ</t>
    </rPh>
    <rPh sb="8" eb="9">
      <t>シタガ</t>
    </rPh>
    <rPh sb="12" eb="14">
      <t>ニュウリョク</t>
    </rPh>
    <phoneticPr fontId="23"/>
  </si>
  <si>
    <t>・・・プルダウンから選択して入力する必要がある箇所です。</t>
    <rPh sb="10" eb="12">
      <t>センタク</t>
    </rPh>
    <rPh sb="14" eb="16">
      <t>ニュウリョク</t>
    </rPh>
    <rPh sb="18" eb="20">
      <t>ヒツヨウ</t>
    </rPh>
    <rPh sb="23" eb="25">
      <t>カショ</t>
    </rPh>
    <phoneticPr fontId="2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</si>
  <si>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3"/>
  </si>
  <si>
    <t>　(1) 「４週」・「暦月」のいずれかを選択してください。</t>
    <rPh sb="7" eb="8">
      <t>シュウ</t>
    </rPh>
    <rPh sb="11" eb="12">
      <t>レキ</t>
    </rPh>
    <rPh sb="12" eb="13">
      <t>ツキ</t>
    </rPh>
    <rPh sb="20" eb="22">
      <t>センタク</t>
    </rPh>
    <phoneticPr fontId="2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</si>
  <si>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</si>
  <si>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3"/>
  </si>
  <si>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23"/>
  </si>
  <si>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3"/>
  </si>
  <si>
    <t xml:space="preserve"> 　　 記入の順序は、職種ごとにまとめてください。</t>
    <rPh sb="4" eb="6">
      <t>キニュウ</t>
    </rPh>
    <rPh sb="7" eb="9">
      <t>ジュンジョ</t>
    </rPh>
    <rPh sb="11" eb="13">
      <t>ショクシュ</t>
    </rPh>
    <phoneticPr fontId="23"/>
  </si>
  <si>
    <t>職種名</t>
    <rPh sb="0" eb="2">
      <t>ショクシュ</t>
    </rPh>
    <rPh sb="2" eb="3">
      <t>メイ</t>
    </rPh>
    <phoneticPr fontId="23"/>
  </si>
  <si>
    <t>介護予防支援担当職員</t>
    <rPh sb="0" eb="2">
      <t>カイゴ</t>
    </rPh>
    <rPh sb="2" eb="4">
      <t>ヨボウ</t>
    </rPh>
    <rPh sb="4" eb="6">
      <t>シエン</t>
    </rPh>
    <rPh sb="6" eb="8">
      <t>タントウ</t>
    </rPh>
    <rPh sb="8" eb="10">
      <t>ショクイン</t>
    </rPh>
    <phoneticPr fontId="23"/>
  </si>
  <si>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</si>
  <si>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3"/>
  </si>
  <si>
    <t>（注）常勤・非常勤の区分について</t>
    <rPh sb="1" eb="2">
      <t>チュウ</t>
    </rPh>
    <rPh sb="3" eb="5">
      <t>ジョウキン</t>
    </rPh>
    <rPh sb="6" eb="9">
      <t>ヒジョウキン</t>
    </rPh>
    <rPh sb="10" eb="12">
      <t>クブン</t>
    </rPh>
    <phoneticPr fontId="2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</si>
  <si>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</si>
  <si>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</si>
  <si>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</si>
  <si>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</si>
  <si>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3"/>
  </si>
  <si>
    <t>　(8) 従業者の氏名を記入してください。</t>
    <rPh sb="5" eb="8">
      <t>ジュウギョウシャ</t>
    </rPh>
    <rPh sb="9" eb="11">
      <t>シメイ</t>
    </rPh>
    <rPh sb="12" eb="14">
      <t>キニュウ</t>
    </rPh>
    <phoneticPr fontId="23"/>
  </si>
  <si>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3"/>
  </si>
  <si>
    <t>　　  ※ 指定基準の確認に際しては、４週分の入力で差し支えありません。</t>
    <phoneticPr fontId="23"/>
  </si>
  <si>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</si>
  <si>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3"/>
  </si>
  <si>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3"/>
  </si>
  <si>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</si>
  <si>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3"/>
  </si>
  <si>
    <t>　　　 その他、特記事項欄としてもご活用ください。</t>
    <rPh sb="6" eb="7">
      <t>タ</t>
    </rPh>
    <rPh sb="8" eb="10">
      <t>トッキ</t>
    </rPh>
    <rPh sb="10" eb="12">
      <t>ジコウ</t>
    </rPh>
    <rPh sb="12" eb="13">
      <t>ラン</t>
    </rPh>
    <rPh sb="18" eb="20">
      <t>カツヨウ</t>
    </rPh>
    <phoneticPr fontId="6"/>
  </si>
  <si>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23"/>
  </si>
  <si>
    <t>　　　　○ 常勤換算方法とは、非常勤の従業者について「事業所の従業者の勤務延時間数を当該事業所において常勤の従業者が勤務すべき時間数で除することにより、</t>
    <phoneticPr fontId="23"/>
  </si>
  <si>
    <t>　　　　　常勤の従業者の員数に換算する方法」であるため、常勤の従業者については常勤換算方法によらず、実人数で計算する。</t>
    <phoneticPr fontId="23"/>
  </si>
  <si>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3"/>
  </si>
  <si>
    <t>　　　　　手入力すること。</t>
    <phoneticPr fontId="2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</si>
  <si>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</si>
  <si>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</si>
  <si>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3"/>
  </si>
  <si>
    <t>問28</t>
    <phoneticPr fontId="6"/>
  </si>
  <si>
    <t>問33</t>
    <rPh sb="0" eb="1">
      <t>トイ</t>
    </rPh>
    <phoneticPr fontId="6"/>
  </si>
  <si>
    <t>問40</t>
    <rPh sb="0" eb="1">
      <t>ト</t>
    </rPh>
    <phoneticPr fontId="6"/>
  </si>
  <si>
    <t>（１）月の途中で、利用者が死亡又は施設入所等した場合
死亡又は施設入所等の時点で居宅介護支援を行っており、かつ、給付管理票を提出する事業者が算定している。</t>
    <rPh sb="3" eb="4">
      <t>ツキ</t>
    </rPh>
    <rPh sb="5" eb="7">
      <t>トチュウ</t>
    </rPh>
    <rPh sb="9" eb="12">
      <t>リヨウシャ</t>
    </rPh>
    <rPh sb="13" eb="15">
      <t>シボウ</t>
    </rPh>
    <rPh sb="15" eb="16">
      <t>マタ</t>
    </rPh>
    <rPh sb="17" eb="19">
      <t>シセツ</t>
    </rPh>
    <rPh sb="19" eb="21">
      <t>ニュウショ</t>
    </rPh>
    <rPh sb="21" eb="22">
      <t>ナド</t>
    </rPh>
    <rPh sb="24" eb="26">
      <t>バアイ</t>
    </rPh>
    <phoneticPr fontId="6"/>
  </si>
  <si>
    <t>（２）月の途中で、事業所の変更がある場合
月末時点で居宅介護支援を行い、給付管理票を提出する事業所のみ算定している。
（月の途中から小規模多機能居宅介護事業所を利用し始めた場合を除く。また、月の途中で利用者が他の市町村に転出する場合を除く。）</t>
    <phoneticPr fontId="6"/>
  </si>
  <si>
    <t>（４）月の途中で、利用者が他の市町村に転出する場合
転出前後の市町村双方で別々に支給限度額を管理することから、転出前の担当事業所と転出後の担当事業所がそれぞれ給付管理票を作成し、それぞれ居宅介護支援費を算定している。</t>
    <phoneticPr fontId="6"/>
  </si>
  <si>
    <t>（５）居宅サービス計画を作成したが、当該月中に利用実績がない場合
給付管理票を作成できないため、居宅介護支援費は請求していない。
※　ただし、病院若しくは診療所又は地域密着型介護老人福祉施設若しくは介護保険施設から退院又は退所する者等であって、医師が一般に認められている医学的知見に基づき回復の見込みがないと判断した利用者については、当該利用者に対してモニタリング等の必要なケアマネジメントを行い、給付管理票の作成など、請求にあたって必要な書類の整備を行っている場合は請求することができる。
　なお、その際は居宅介護支援費を算定した旨を適切に説明できるよう、個々のケアプラン等において記録を残しつつ、居宅介護支援事業所において、それらの書類等を管理しておくこと。</t>
    <phoneticPr fontId="6"/>
  </si>
  <si>
    <t>（３）月の途中で、利用者の要介護度に変更があった場合
月末時点での要介護度区分に応じた報酬を請求している。介護度の変更があった場合は、重いほうの要介護度で請求している。</t>
    <phoneticPr fontId="6"/>
  </si>
  <si>
    <t>【月の途中での変更】.原則として、利用者に対し居宅介護支援を行い、かつ、月末時点において給付管理をしている場合に、算定しているか。ただし、次の場合に留意すること。</t>
    <rPh sb="1" eb="2">
      <t>ツキ</t>
    </rPh>
    <rPh sb="3" eb="5">
      <t>トチュウ</t>
    </rPh>
    <rPh sb="7" eb="9">
      <t>ヘンコウ</t>
    </rPh>
    <rPh sb="11" eb="13">
      <t>ゲンソク</t>
    </rPh>
    <phoneticPr fontId="6"/>
  </si>
  <si>
    <t>問41</t>
    <rPh sb="0" eb="1">
      <t>ト</t>
    </rPh>
    <phoneticPr fontId="6"/>
  </si>
  <si>
    <t>　損害賠償保険に加入もしくは賠償資力を有している。</t>
    <phoneticPr fontId="6"/>
  </si>
  <si>
    <t>問４</t>
  </si>
  <si>
    <t>※事故報告は、e-kanagawaから申請してください。</t>
  </si>
  <si>
    <t>　指定居宅介護支援（基準該当居宅介護支援）を行うに当たっては、介護保険法第118 条の２第１項に規定する介護保険等関連情報等を活用し、事業所単位でＰＤＣＡサイクルを構築推進することにより、提供するサービスの質の向上に努めている。</t>
    <rPh sb="10" eb="14">
      <t>キジュンガイトウ</t>
    </rPh>
    <rPh sb="14" eb="20">
      <t>キョタクカイゴシエン</t>
    </rPh>
    <phoneticPr fontId="6"/>
  </si>
  <si>
    <r>
      <t>○管理者が他の職務を兼ねることができるのは、①当該事業所の介護支援専門員としての職務に従事する場合、又は②</t>
    </r>
    <r>
      <rPr>
        <sz val="11"/>
        <color theme="1"/>
        <rFont val="ＭＳ Ｐゴシック"/>
        <family val="3"/>
        <charset val="128"/>
        <scheme val="minor"/>
      </rPr>
      <t>他の事業所の職務に従事する場合のみです。
  　（いずれの場合も管理者としての職務に支障がないことが前提です。）</t>
    </r>
    <rPh sb="43" eb="45">
      <t>ジュウジ</t>
    </rPh>
    <rPh sb="50" eb="51">
      <t>マタ</t>
    </rPh>
    <rPh sb="53" eb="54">
      <t>タ</t>
    </rPh>
    <rPh sb="55" eb="58">
      <t>ジギョウショ</t>
    </rPh>
    <rPh sb="59" eb="61">
      <t>ショクム</t>
    </rPh>
    <rPh sb="85" eb="88">
      <t>カンリシャ</t>
    </rPh>
    <rPh sb="92" eb="94">
      <t>ショクム</t>
    </rPh>
    <phoneticPr fontId="6"/>
  </si>
  <si>
    <r>
      <t>　</t>
    </r>
    <r>
      <rPr>
        <sz val="11"/>
        <color theme="1"/>
        <rFont val="ＭＳ Ｐゴシック"/>
        <family val="3"/>
        <charset val="128"/>
        <scheme val="minor"/>
      </rPr>
      <t>指定居宅介護支援（基準該当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書面で得ている。</t>
    </r>
    <rPh sb="127" eb="129">
      <t>ショメン</t>
    </rPh>
    <phoneticPr fontId="6"/>
  </si>
  <si>
    <r>
      <t>　</t>
    </r>
    <r>
      <rPr>
        <sz val="11"/>
        <color theme="1"/>
        <rFont val="ＭＳ Ｐゴシック"/>
        <family val="3"/>
        <charset val="128"/>
        <scheme val="minor"/>
      </rPr>
      <t>指定居宅介護支援（基準該当居宅介護支援）の提供の開始に際し、あらかじめ、居宅サービス計画が基本方針及び利用者の希望に基づき作成されるものであり、利用者は複数の指定居宅サービス事業者等を紹介するよう求めることができること等につき説明を行い、理解を得ている。</t>
    </r>
    <rPh sb="37" eb="39">
      <t>キョタク</t>
    </rPh>
    <rPh sb="43" eb="45">
      <t>ケイカク</t>
    </rPh>
    <rPh sb="46" eb="48">
      <t>キホン</t>
    </rPh>
    <rPh sb="48" eb="50">
      <t>ホウシン</t>
    </rPh>
    <rPh sb="50" eb="51">
      <t>オヨ</t>
    </rPh>
    <rPh sb="52" eb="55">
      <t>リヨウシャ</t>
    </rPh>
    <rPh sb="56" eb="58">
      <t>キボウ</t>
    </rPh>
    <rPh sb="59" eb="60">
      <t>モト</t>
    </rPh>
    <rPh sb="62" eb="64">
      <t>サクセイ</t>
    </rPh>
    <rPh sb="73" eb="76">
      <t>リヨウシャ</t>
    </rPh>
    <rPh sb="77" eb="79">
      <t>フクスウ</t>
    </rPh>
    <rPh sb="80" eb="82">
      <t>シテイ</t>
    </rPh>
    <rPh sb="82" eb="84">
      <t>キョタク</t>
    </rPh>
    <rPh sb="88" eb="91">
      <t>ジギョウシャ</t>
    </rPh>
    <rPh sb="91" eb="92">
      <t>トウ</t>
    </rPh>
    <rPh sb="93" eb="95">
      <t>ショウカイ</t>
    </rPh>
    <rPh sb="99" eb="100">
      <t>モト</t>
    </rPh>
    <rPh sb="110" eb="111">
      <t>トウ</t>
    </rPh>
    <rPh sb="114" eb="116">
      <t>セツメイ</t>
    </rPh>
    <rPh sb="117" eb="118">
      <t>オコナ</t>
    </rPh>
    <rPh sb="120" eb="122">
      <t>リカイ</t>
    </rPh>
    <rPh sb="123" eb="124">
      <t>エ</t>
    </rPh>
    <phoneticPr fontId="6"/>
  </si>
  <si>
    <r>
      <t>前６月間に</t>
    </r>
    <r>
      <rPr>
        <sz val="11"/>
        <color theme="1"/>
        <rFont val="ＭＳ Ｐゴシック"/>
        <family val="3"/>
        <charset val="128"/>
        <scheme val="minor"/>
      </rPr>
      <t>当該指定居宅介護支援事業所（当該基準該当居宅介護支援事業所）において作成された居宅サービス計画の総数のうちに訪問介護、通所介護、福祉用具貸与及び地域密着型通所介護がそれぞれ位置付けられた居宅サービス計画の数が占める割合、前６月間に当該指定居宅介護支援事業所（当該基準該当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き説明を行い、理解を得ている。</t>
    </r>
    <rPh sb="249" eb="250">
      <t>エ</t>
    </rPh>
    <phoneticPr fontId="6"/>
  </si>
  <si>
    <r>
      <t>　</t>
    </r>
    <r>
      <rPr>
        <sz val="11"/>
        <color theme="1"/>
        <rFont val="ＭＳ Ｐゴシック"/>
        <family val="3"/>
        <charset val="128"/>
        <scheme val="minor"/>
      </rPr>
      <t>指定居宅介護支援（基準該当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t>
    </r>
    <rPh sb="37" eb="40">
      <t>リヨウシャ</t>
    </rPh>
    <rPh sb="40" eb="41">
      <t>マタ</t>
    </rPh>
    <rPh sb="44" eb="46">
      <t>カゾク</t>
    </rPh>
    <rPh sb="47" eb="48">
      <t>タイ</t>
    </rPh>
    <rPh sb="50" eb="53">
      <t>リヨウシャ</t>
    </rPh>
    <rPh sb="58" eb="60">
      <t>ビョウイン</t>
    </rPh>
    <rPh sb="60" eb="61">
      <t>マタ</t>
    </rPh>
    <rPh sb="62" eb="65">
      <t>シンリョウジョ</t>
    </rPh>
    <rPh sb="66" eb="68">
      <t>ニュウイン</t>
    </rPh>
    <rPh sb="70" eb="72">
      <t>ヒツヨウ</t>
    </rPh>
    <rPh sb="73" eb="74">
      <t>ショウ</t>
    </rPh>
    <rPh sb="76" eb="78">
      <t>バアイ</t>
    </rPh>
    <rPh sb="81" eb="83">
      <t>トウガイ</t>
    </rPh>
    <rPh sb="83" eb="86">
      <t>リヨウシャ</t>
    </rPh>
    <rPh sb="87" eb="88">
      <t>カカ</t>
    </rPh>
    <rPh sb="89" eb="91">
      <t>カイゴ</t>
    </rPh>
    <rPh sb="91" eb="93">
      <t>シエン</t>
    </rPh>
    <rPh sb="93" eb="96">
      <t>センモンイン</t>
    </rPh>
    <rPh sb="97" eb="99">
      <t>シメイ</t>
    </rPh>
    <rPh sb="99" eb="100">
      <t>オヨ</t>
    </rPh>
    <rPh sb="101" eb="104">
      <t>レンラクサキ</t>
    </rPh>
    <rPh sb="105" eb="107">
      <t>トウガイ</t>
    </rPh>
    <rPh sb="107" eb="109">
      <t>ビョウイン</t>
    </rPh>
    <rPh sb="109" eb="110">
      <t>マタ</t>
    </rPh>
    <rPh sb="111" eb="114">
      <t>シンリョウジョ</t>
    </rPh>
    <rPh sb="115" eb="116">
      <t>ツタ</t>
    </rPh>
    <rPh sb="120" eb="121">
      <t>モト</t>
    </rPh>
    <phoneticPr fontId="6"/>
  </si>
  <si>
    <r>
      <t>　</t>
    </r>
    <r>
      <rPr>
        <sz val="11"/>
        <color theme="1"/>
        <rFont val="ＭＳ Ｐゴシック"/>
        <family val="3"/>
        <charset val="128"/>
        <scheme val="minor"/>
      </rPr>
      <t>指定居宅介護支援（基準該当居宅介護支援）の提供を求められた場合には、その者の提示する被保険者証によって、被保険者資格、要介護認定の有無及び要介護認定の有効期間を確認している。また、負担割合証によって自己負担額の割合を確認している。</t>
    </r>
    <rPh sb="81" eb="83">
      <t>カクニン</t>
    </rPh>
    <rPh sb="91" eb="96">
      <t>フタンワリアイショウ</t>
    </rPh>
    <rPh sb="100" eb="104">
      <t>ジコフタン</t>
    </rPh>
    <rPh sb="104" eb="105">
      <t>ガク</t>
    </rPh>
    <rPh sb="106" eb="108">
      <t>ワリアイ</t>
    </rPh>
    <rPh sb="109" eb="111">
      <t>カクニン</t>
    </rPh>
    <phoneticPr fontId="6"/>
  </si>
  <si>
    <r>
      <t>　</t>
    </r>
    <r>
      <rPr>
        <sz val="11"/>
        <color theme="1"/>
        <rFont val="ＭＳ Ｐゴシック"/>
        <family val="3"/>
        <charset val="128"/>
        <scheme val="minor"/>
      </rPr>
      <t>指定居宅介護支援（基準該当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r>
    <phoneticPr fontId="6"/>
  </si>
  <si>
    <r>
      <t>　提供した</t>
    </r>
    <r>
      <rPr>
        <sz val="11"/>
        <color theme="1"/>
        <rFont val="ＭＳ Ｐゴシック"/>
        <family val="3"/>
        <charset val="128"/>
        <scheme val="minor"/>
      </rPr>
      <t>指定居宅介護支援（基準該当居宅介護支援）について利用料の支払を受けた場合（※）は、当該利用料の額等を記載した指定居宅介護支援提供証明書を利用者に対して交付している。
（※法定代理受領分以外で償還払いとなるケース。こうした利用者がいない場合は斜線を引いてください。）</t>
    </r>
    <rPh sb="14" eb="18">
      <t>キジュンガイトウ</t>
    </rPh>
    <rPh sb="18" eb="22">
      <t>キョタクカイゴ</t>
    </rPh>
    <rPh sb="22" eb="24">
      <t>シエン</t>
    </rPh>
    <rPh sb="77" eb="78">
      <t>タイ</t>
    </rPh>
    <rPh sb="80" eb="82">
      <t>コウフ</t>
    </rPh>
    <phoneticPr fontId="6"/>
  </si>
  <si>
    <r>
      <t>【説明・同意】</t>
    </r>
    <r>
      <rPr>
        <sz val="11"/>
        <color theme="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
※利用者またはその家族からの申し出があった場合には、利用者またはその家族から承諾を得て、電磁的方法により交付することができる。下記（３０） 電磁的記録等に詳細の記載あり。</t>
    </r>
    <rPh sb="127" eb="130">
      <t>リヨウシャ</t>
    </rPh>
    <rPh sb="135" eb="137">
      <t>カゾク</t>
    </rPh>
    <rPh sb="140" eb="141">
      <t>モウ</t>
    </rPh>
    <rPh sb="142" eb="143">
      <t>デ</t>
    </rPh>
    <rPh sb="147" eb="149">
      <t>バアイ</t>
    </rPh>
    <rPh sb="164" eb="166">
      <t>ショウダク</t>
    </rPh>
    <rPh sb="167" eb="168">
      <t>エ</t>
    </rPh>
    <rPh sb="170" eb="175">
      <t>デンジテキホウホウ</t>
    </rPh>
    <rPh sb="178" eb="180">
      <t>コウフ</t>
    </rPh>
    <rPh sb="189" eb="191">
      <t>カキ</t>
    </rPh>
    <rPh sb="203" eb="205">
      <t>ショウサイ</t>
    </rPh>
    <rPh sb="206" eb="208">
      <t>キサイ</t>
    </rPh>
    <phoneticPr fontId="6"/>
  </si>
  <si>
    <r>
      <t>【介護保険施設への紹介その他の便宜の提供】</t>
    </r>
    <r>
      <rPr>
        <sz val="11"/>
        <color theme="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6"/>
  </si>
  <si>
    <r>
      <t>【居宅への円滑な移行】</t>
    </r>
    <r>
      <rPr>
        <sz val="11"/>
        <color theme="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6"/>
  </si>
  <si>
    <r>
      <t xml:space="preserve">【医療サービスの位置付け】
　介護支援専門員は、利用者が訪問看護、通所リハビリテーション等の医療サービスの利用を希望している場合その他必要な場合には、あらかじめ、利用者の同意を得て主治の医師等の意見を求めている。
</t>
    </r>
    <r>
      <rPr>
        <sz val="10"/>
        <color theme="1"/>
        <rFont val="ＭＳ Ｐゴシック"/>
        <family val="3"/>
        <charset val="128"/>
      </rPr>
      <t>※「介護支援専門員は、居宅サービス計画に訪問看護、訪問リハビリテーション、通所リハビリテーション、居宅療養管理指導、短期入所療養介護、定期巡回・随時対応型訪問介護看護（訪問看護サービスの利用がある場合のみ）、看護小規模多機能型居宅介護（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うものとする。」と規定されています。
　　＜確認方法の一例＞
　　・医療機関への確認（受診時の同行等）
　　・認定調査時の主治医意見書
　※医師の指示を確認した上で位置付けていることが文書でわかるようにしてください。</t>
    </r>
    <rPh sb="132" eb="134">
      <t>ホウモン</t>
    </rPh>
    <rPh sb="156" eb="158">
      <t>キョタク</t>
    </rPh>
    <rPh sb="158" eb="160">
      <t>リョウヨウ</t>
    </rPh>
    <rPh sb="160" eb="162">
      <t>カンリ</t>
    </rPh>
    <rPh sb="162" eb="164">
      <t>シドウ</t>
    </rPh>
    <rPh sb="165" eb="167">
      <t>タンキ</t>
    </rPh>
    <rPh sb="167" eb="169">
      <t>ニュウショ</t>
    </rPh>
    <rPh sb="169" eb="171">
      <t>リョウヨウ</t>
    </rPh>
    <rPh sb="171" eb="173">
      <t>カイゴ</t>
    </rPh>
    <rPh sb="174" eb="176">
      <t>テイキ</t>
    </rPh>
    <rPh sb="176" eb="178">
      <t>ジュンカイ</t>
    </rPh>
    <rPh sb="179" eb="181">
      <t>ズイジ</t>
    </rPh>
    <rPh sb="181" eb="184">
      <t>タイオウガタ</t>
    </rPh>
    <rPh sb="184" eb="186">
      <t>ホウモン</t>
    </rPh>
    <rPh sb="186" eb="188">
      <t>カイゴ</t>
    </rPh>
    <rPh sb="188" eb="190">
      <t>カンゴ</t>
    </rPh>
    <rPh sb="191" eb="193">
      <t>ホウモン</t>
    </rPh>
    <rPh sb="193" eb="195">
      <t>カンゴ</t>
    </rPh>
    <rPh sb="200" eb="202">
      <t>リヨウ</t>
    </rPh>
    <rPh sb="205" eb="207">
      <t>バアイ</t>
    </rPh>
    <rPh sb="225" eb="227">
      <t>ホウモン</t>
    </rPh>
    <rPh sb="227" eb="229">
      <t>カンゴ</t>
    </rPh>
    <rPh sb="234" eb="236">
      <t>リヨウ</t>
    </rPh>
    <rPh sb="238" eb="240">
      <t>バアイ</t>
    </rPh>
    <rPh sb="353" eb="354">
      <t>トウ</t>
    </rPh>
    <phoneticPr fontId="6"/>
  </si>
  <si>
    <r>
      <t>　</t>
    </r>
    <r>
      <rPr>
        <sz val="11"/>
        <color theme="1"/>
        <rFont val="ＭＳ Ｐゴシック"/>
        <family val="3"/>
        <charset val="128"/>
        <scheme val="minor"/>
      </rPr>
      <t>問29の場合において、介護支援専門員は、居宅サービス計画を作成した際には、当該居宅サービス計画を主治の医師等に交付している。</t>
    </r>
    <rPh sb="1" eb="2">
      <t>トイ</t>
    </rPh>
    <rPh sb="5" eb="7">
      <t>バアイ</t>
    </rPh>
    <rPh sb="12" eb="14">
      <t>カイゴ</t>
    </rPh>
    <rPh sb="14" eb="16">
      <t>シエン</t>
    </rPh>
    <rPh sb="16" eb="18">
      <t>センモン</t>
    </rPh>
    <rPh sb="18" eb="19">
      <t>イン</t>
    </rPh>
    <rPh sb="30" eb="32">
      <t>サクセイ</t>
    </rPh>
    <rPh sb="34" eb="35">
      <t>サイ</t>
    </rPh>
    <rPh sb="38" eb="42">
      <t>トウガイキョタク</t>
    </rPh>
    <rPh sb="46" eb="48">
      <t>ケイカク</t>
    </rPh>
    <rPh sb="49" eb="51">
      <t>シュジ</t>
    </rPh>
    <rPh sb="52" eb="54">
      <t>イシ</t>
    </rPh>
    <rPh sb="54" eb="55">
      <t>トウ</t>
    </rPh>
    <rPh sb="56" eb="58">
      <t>コウフ</t>
    </rPh>
    <phoneticPr fontId="6"/>
  </si>
  <si>
    <r>
      <t>【短期入所サービスの位置付け】</t>
    </r>
    <r>
      <rPr>
        <sz val="11"/>
        <color theme="1"/>
        <rFont val="ＭＳ Ｐゴシック"/>
        <family val="3"/>
        <charset val="128"/>
        <scheme val="minor"/>
      </rPr>
      <t xml:space="preserve">
　介護支援専門員は、居宅サービス計画に短期入所生活介護又は短期入所療養介護を位置付ける場合</t>
    </r>
    <r>
      <rPr>
        <sz val="11"/>
        <color theme="1"/>
        <rFont val="ＭＳ Ｐゴシック"/>
        <family val="3"/>
        <charset val="128"/>
      </rPr>
      <t>にあっては、利用者の居宅における自立した日常生活の維持に十分に留意しており、</t>
    </r>
    <r>
      <rPr>
        <sz val="11"/>
        <color theme="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6"/>
  </si>
  <si>
    <r>
      <t>【福祉用具貸与の位置付け】</t>
    </r>
    <r>
      <rPr>
        <sz val="11"/>
        <color theme="1"/>
        <rFont val="ＭＳ Ｐゴシック"/>
        <family val="3"/>
        <charset val="128"/>
        <scheme val="minor"/>
      </rPr>
      <t xml:space="preserve">
　介護支援専門員は、居宅サービス計画に福祉用具貸与を位置付ける場合に</t>
    </r>
    <r>
      <rPr>
        <sz val="11"/>
        <color theme="1"/>
        <rFont val="ＭＳ Ｐゴシック"/>
        <family val="3"/>
        <charset val="128"/>
      </rPr>
      <t>あっては</t>
    </r>
    <r>
      <rPr>
        <sz val="11"/>
        <color theme="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6"/>
  </si>
  <si>
    <r>
      <t>【軽度者への福祉用具貸与の位置付け】
　介護支援専門員は、軽度者の居宅サービス計画に対象外種目の福祉用具貸与を位置付ける場合は、認定調査の調査票のうち</t>
    </r>
    <r>
      <rPr>
        <sz val="11"/>
        <color theme="1"/>
        <rFont val="ＭＳ Ｐゴシック"/>
        <family val="3"/>
        <charset val="128"/>
      </rPr>
      <t>基本調査の直近の結果の中で必要な部分の写しを市町村から入手している。また、その写しを指定福祉用具貸与事業者に提示することについて同意を得た上で、指定福祉用具貸与事業者に送付している。</t>
    </r>
    <rPh sb="1" eb="3">
      <t>ケイド</t>
    </rPh>
    <rPh sb="3" eb="4">
      <t>シャ</t>
    </rPh>
    <rPh sb="6" eb="8">
      <t>フクシ</t>
    </rPh>
    <rPh sb="8" eb="10">
      <t>ヨウグ</t>
    </rPh>
    <rPh sb="10" eb="12">
      <t>タイヨ</t>
    </rPh>
    <rPh sb="13" eb="16">
      <t>イチヅ</t>
    </rPh>
    <rPh sb="20" eb="22">
      <t>カイゴ</t>
    </rPh>
    <rPh sb="22" eb="24">
      <t>シエン</t>
    </rPh>
    <rPh sb="24" eb="26">
      <t>センモン</t>
    </rPh>
    <rPh sb="26" eb="27">
      <t>イン</t>
    </rPh>
    <rPh sb="33" eb="35">
      <t>キョタク</t>
    </rPh>
    <rPh sb="39" eb="41">
      <t>ケイカク</t>
    </rPh>
    <rPh sb="75" eb="77">
      <t>キホン</t>
    </rPh>
    <rPh sb="77" eb="79">
      <t>チョウサ</t>
    </rPh>
    <rPh sb="80" eb="82">
      <t>チョッキン</t>
    </rPh>
    <rPh sb="83" eb="85">
      <t>ケッカ</t>
    </rPh>
    <rPh sb="86" eb="87">
      <t>ナカ</t>
    </rPh>
    <rPh sb="97" eb="100">
      <t>シチョウソン</t>
    </rPh>
    <rPh sb="102" eb="104">
      <t>ニュウシュ</t>
    </rPh>
    <rPh sb="129" eb="131">
      <t>テイジ</t>
    </rPh>
    <rPh sb="139" eb="141">
      <t>ドウイ</t>
    </rPh>
    <rPh sb="142" eb="143">
      <t>エ</t>
    </rPh>
    <rPh sb="144" eb="145">
      <t>ウエ</t>
    </rPh>
    <phoneticPr fontId="6"/>
  </si>
  <si>
    <r>
      <t>　</t>
    </r>
    <r>
      <rPr>
        <sz val="11"/>
        <color theme="1"/>
        <rFont val="ＭＳ Ｐゴシック"/>
        <family val="3"/>
        <charset val="128"/>
      </rPr>
      <t>基本調査の結果にかかわらず、軽度者に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6"/>
  </si>
  <si>
    <r>
      <t>【特定福祉用具販売の位置付け】</t>
    </r>
    <r>
      <rPr>
        <sz val="11"/>
        <color theme="1"/>
        <rFont val="ＭＳ Ｐゴシック"/>
        <family val="3"/>
        <charset val="128"/>
        <scheme val="minor"/>
      </rPr>
      <t xml:space="preserve">
　介護支援専門員は、居宅サービス計画に特定福祉用具販売を位置付ける場合</t>
    </r>
    <r>
      <rPr>
        <sz val="11"/>
        <color theme="1"/>
        <rFont val="ＭＳ Ｐゴシック"/>
        <family val="3"/>
        <charset val="128"/>
      </rPr>
      <t>にあっては</t>
    </r>
    <r>
      <rPr>
        <sz val="11"/>
        <color theme="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6"/>
  </si>
  <si>
    <r>
      <t>【認定審査会の意見等】</t>
    </r>
    <r>
      <rPr>
        <sz val="11"/>
        <color theme="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6"/>
  </si>
  <si>
    <t>　指定居宅介護支援事業者（基準該当居宅介護支援事業者）は、法第115条の48第４項の規定に基づき、鎌倉市高齢者地域ケア会議から、同条第２項の検討を行うための資料又は情報の提供、意見の開陳その他必要な協力の求めがあった場合には、これに協力するよう努めている。</t>
    <rPh sb="1" eb="9">
      <t>シテイキョタクカイゴシエン</t>
    </rPh>
    <rPh sb="9" eb="12">
      <t>ジギョウシャ</t>
    </rPh>
    <rPh sb="13" eb="23">
      <t>キジュンガイトウキョタクカイゴシエン</t>
    </rPh>
    <rPh sb="23" eb="26">
      <t>ジギョウシャ</t>
    </rPh>
    <rPh sb="29" eb="30">
      <t>ホウ</t>
    </rPh>
    <rPh sb="30" eb="31">
      <t>ダイ</t>
    </rPh>
    <rPh sb="34" eb="35">
      <t>ジョウ</t>
    </rPh>
    <rPh sb="38" eb="39">
      <t>ダイ</t>
    </rPh>
    <rPh sb="40" eb="41">
      <t>コウ</t>
    </rPh>
    <rPh sb="42" eb="44">
      <t>キテイ</t>
    </rPh>
    <rPh sb="45" eb="46">
      <t>モト</t>
    </rPh>
    <rPh sb="49" eb="51">
      <t>カマクラ</t>
    </rPh>
    <rPh sb="59" eb="61">
      <t>カイギ</t>
    </rPh>
    <rPh sb="64" eb="66">
      <t>ドウジョウ</t>
    </rPh>
    <rPh sb="66" eb="67">
      <t>ダイ</t>
    </rPh>
    <rPh sb="68" eb="69">
      <t>コウ</t>
    </rPh>
    <rPh sb="70" eb="72">
      <t>ケントウ</t>
    </rPh>
    <rPh sb="73" eb="74">
      <t>オコナ</t>
    </rPh>
    <rPh sb="78" eb="80">
      <t>シリョウ</t>
    </rPh>
    <rPh sb="80" eb="81">
      <t>マタ</t>
    </rPh>
    <rPh sb="82" eb="84">
      <t>ジョウホウ</t>
    </rPh>
    <rPh sb="85" eb="87">
      <t>テイキョウ</t>
    </rPh>
    <rPh sb="88" eb="90">
      <t>イケン</t>
    </rPh>
    <rPh sb="91" eb="93">
      <t>カイチン</t>
    </rPh>
    <rPh sb="95" eb="96">
      <t>タ</t>
    </rPh>
    <rPh sb="96" eb="98">
      <t>ヒツヨウ</t>
    </rPh>
    <rPh sb="99" eb="101">
      <t>キョウリョク</t>
    </rPh>
    <rPh sb="102" eb="103">
      <t>モト</t>
    </rPh>
    <rPh sb="108" eb="110">
      <t>バアイ</t>
    </rPh>
    <rPh sb="116" eb="118">
      <t>キョウリョク</t>
    </rPh>
    <rPh sb="122" eb="123">
      <t>ツト</t>
    </rPh>
    <phoneticPr fontId="6"/>
  </si>
  <si>
    <t>　指定居宅介護支援事業者（基準該当居宅介護支援事業者）は、居宅サービス計画へ災害発生時の避難先（避難所）の名称を記載するよう努めている。</t>
    <rPh sb="1" eb="9">
      <t>シテイキョタクカイゴシエン</t>
    </rPh>
    <rPh sb="9" eb="12">
      <t>ジギョウシャ</t>
    </rPh>
    <rPh sb="13" eb="23">
      <t>キジュンガイトウキョタクカイゴシエン</t>
    </rPh>
    <rPh sb="23" eb="26">
      <t>ジギョウシャ</t>
    </rPh>
    <rPh sb="35" eb="37">
      <t>ケイカク</t>
    </rPh>
    <rPh sb="38" eb="43">
      <t>サイガイハッセイジ</t>
    </rPh>
    <rPh sb="44" eb="47">
      <t>ヒナンサキ</t>
    </rPh>
    <rPh sb="48" eb="51">
      <t>ヒナンジョ</t>
    </rPh>
    <rPh sb="53" eb="55">
      <t>メイショウ</t>
    </rPh>
    <rPh sb="56" eb="58">
      <t>キサイ</t>
    </rPh>
    <rPh sb="62" eb="63">
      <t>ツト</t>
    </rPh>
    <phoneticPr fontId="6"/>
  </si>
  <si>
    <r>
      <t>　指定居宅介護支援</t>
    </r>
    <r>
      <rPr>
        <sz val="11"/>
        <color theme="1"/>
        <rFont val="ＭＳ Ｐゴシック"/>
        <family val="3"/>
        <charset val="128"/>
        <scheme val="minor"/>
      </rPr>
      <t>（基準該当居宅介護支援）の提供を受けている利用者が次のいずれかに該当する場合は、遅滞なく、意見を付してその旨を市町村に通知している。</t>
    </r>
    <phoneticPr fontId="6"/>
  </si>
  <si>
    <r>
      <t>　指定居宅介護支援事業所</t>
    </r>
    <r>
      <rPr>
        <sz val="11"/>
        <color theme="1"/>
        <rFont val="ＭＳ Ｐゴシック"/>
        <family val="3"/>
        <charset val="128"/>
        <scheme val="minor"/>
      </rPr>
      <t>（基準該当居宅介護支援事業所）ごとに、事業の運営についての重要事項に関する規程（運営規程）として次に掲げる事項を定めて</t>
    </r>
    <r>
      <rPr>
        <sz val="11"/>
        <color theme="1"/>
        <rFont val="ＭＳ Ｐゴシック"/>
        <family val="3"/>
        <charset val="128"/>
      </rPr>
      <t>いる。</t>
    </r>
    <r>
      <rPr>
        <sz val="11"/>
        <color theme="1"/>
        <rFont val="ＭＳ Ｐゴシック"/>
        <family val="3"/>
        <charset val="128"/>
        <scheme val="minor"/>
      </rPr>
      <t>（運営規程に記載している項目に○をしてください。）</t>
    </r>
    <rPh sb="13" eb="23">
      <t>キジュンガイトウキョタクカイゴシエン</t>
    </rPh>
    <rPh sb="23" eb="26">
      <t>ジギョウショ</t>
    </rPh>
    <rPh sb="52" eb="54">
      <t>ウンエイ</t>
    </rPh>
    <rPh sb="54" eb="56">
      <t>キテイ</t>
    </rPh>
    <rPh sb="75" eb="77">
      <t>ウンエイ</t>
    </rPh>
    <rPh sb="77" eb="79">
      <t>キテイ</t>
    </rPh>
    <phoneticPr fontId="6"/>
  </si>
  <si>
    <r>
      <t>　利用者に対し適切な指定居宅介護支援</t>
    </r>
    <r>
      <rPr>
        <sz val="11"/>
        <color theme="1"/>
        <rFont val="ＭＳ Ｐゴシック"/>
        <family val="3"/>
        <charset val="128"/>
        <scheme val="minor"/>
      </rPr>
      <t>（基準該当居宅介護支援）を提供できるよう、指定居宅介護支援事業所（基準該当居宅介護支援事業所）ごとに介護支援専門員その他の従業者の勤務の体制を定めている。
※原則として月ごとの勤務形態一覧表を作成し、介護支援専門員については、日々の勤務時間、常勤・非常勤の別、管理者との兼務関係等を明確にしておく必要があります。</t>
    </r>
    <rPh sb="61" eb="64">
      <t>ジギョウショ</t>
    </rPh>
    <rPh sb="109" eb="111">
      <t>ケイタイ</t>
    </rPh>
    <rPh sb="111" eb="113">
      <t>イチラン</t>
    </rPh>
    <phoneticPr fontId="6"/>
  </si>
  <si>
    <r>
      <t>　指定居宅介護支援事業所ごとに、当該指定居宅介護支援事業所</t>
    </r>
    <r>
      <rPr>
        <sz val="11"/>
        <color theme="1"/>
        <rFont val="ＭＳ Ｐゴシック"/>
        <family val="3"/>
        <charset val="128"/>
        <scheme val="minor"/>
      </rPr>
      <t>（当該基準該当居宅介護支援事業所）の介護支援専門員に指定居宅介護支援（基準該当居宅介護支援）の業務を担当させている。（ただし、介護支援専門員の補助業務については、この限りではありません。）</t>
    </r>
    <phoneticPr fontId="6"/>
  </si>
  <si>
    <r>
      <t>　感染症の予防及びまん延の防止のための対策を検討する委員会</t>
    </r>
    <r>
      <rPr>
        <sz val="11"/>
        <color theme="1"/>
        <rFont val="ＭＳ Ｐゴシック"/>
        <family val="3"/>
        <charset val="128"/>
        <scheme val="minor"/>
      </rPr>
      <t>（テレビ電話装置等を活用して行うものを含む。）をおおむね６月に１回以上開催するとともに、その結果について介護支援専門員に周知徹底を図っている。</t>
    </r>
    <phoneticPr fontId="6"/>
  </si>
  <si>
    <r>
      <t>　事業を行うために必要な広さの区画を有するとともに、指定居宅介護支援</t>
    </r>
    <r>
      <rPr>
        <sz val="11"/>
        <color theme="1"/>
        <rFont val="ＭＳ Ｐゴシック"/>
        <family val="3"/>
        <charset val="128"/>
        <scheme val="minor"/>
      </rPr>
      <t>（基準該当居宅介護支援）の提供に必要な設備及び備品等を備えている。
※レイアウトを変更する場合、「変更届」の提出が必要です。</t>
    </r>
    <rPh sb="81" eb="83">
      <t>バアイ</t>
    </rPh>
    <phoneticPr fontId="6"/>
  </si>
  <si>
    <r>
      <t>　指定居宅介護支援事業所</t>
    </r>
    <r>
      <rPr>
        <sz val="11"/>
        <color theme="1"/>
        <rFont val="ＭＳ Ｐゴシック"/>
        <family val="3"/>
        <charset val="128"/>
        <scheme val="minor"/>
      </rPr>
      <t>（基準該当居宅介護支援事業所）の見やすい場所に、運営規程の概要、介護支援専門員の勤務の体制その他の利用申込者のサービスの選択に資すると認められる重要事項の最新の情報を掲示している。
※重要事項を記載した書面を当該指定居宅介護支援事業所（当該基準該当居宅介護支援事業所）に備え付け、かつ、これをいつでも関係者に自由に閲覧させることにより、掲示に代えることができます。
※原則として、重要事項をウエブサイトに掲載しなければなりません。（令和７年４月１日より適用）</t>
    </r>
    <rPh sb="13" eb="26">
      <t>キジュンガイトウキョタクカイゴシエンジギョウショ</t>
    </rPh>
    <rPh sb="89" eb="91">
      <t>サイシン</t>
    </rPh>
    <rPh sb="92" eb="94">
      <t>ジョウホウ</t>
    </rPh>
    <phoneticPr fontId="6"/>
  </si>
  <si>
    <r>
      <t>　事業所の介護支援専門員その他の従業者は、正当な理由なく、その業務上知り得た利用者又はその家族の秘密を漏らして</t>
    </r>
    <r>
      <rPr>
        <u/>
        <sz val="11"/>
        <color theme="1"/>
        <rFont val="ＭＳ Ｐゴシック"/>
        <family val="3"/>
        <charset val="128"/>
        <scheme val="minor"/>
      </rPr>
      <t>いない。</t>
    </r>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6"/>
  </si>
  <si>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sz val="10"/>
        <color theme="1"/>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114" eb="116">
      <t>ザイショク</t>
    </rPh>
    <rPh sb="116" eb="118">
      <t>キカン</t>
    </rPh>
    <rPh sb="118" eb="119">
      <t>チュウ</t>
    </rPh>
    <rPh sb="169" eb="171">
      <t>ヒツヨウ</t>
    </rPh>
    <phoneticPr fontId="6"/>
  </si>
  <si>
    <r>
      <t>　指定居宅介護支援事業所</t>
    </r>
    <r>
      <rPr>
        <sz val="11"/>
        <color theme="1"/>
        <rFont val="ＭＳ Ｐゴシック"/>
        <family val="3"/>
        <charset val="128"/>
        <scheme val="minor"/>
      </rPr>
      <t>（基準該当居宅介護支援事業所）について広告</t>
    </r>
    <r>
      <rPr>
        <sz val="11"/>
        <color theme="1"/>
        <rFont val="ＭＳ Ｐゴシック"/>
        <family val="3"/>
        <charset val="128"/>
      </rPr>
      <t>している</t>
    </r>
    <r>
      <rPr>
        <sz val="11"/>
        <color theme="1"/>
        <rFont val="ＭＳ Ｐゴシック"/>
        <family val="3"/>
        <charset val="128"/>
        <scheme val="minor"/>
      </rPr>
      <t>場合、その内容が虚偽又は誇大なもの</t>
    </r>
    <r>
      <rPr>
        <u/>
        <sz val="11"/>
        <color theme="1"/>
        <rFont val="ＭＳ Ｐゴシック"/>
        <family val="3"/>
        <charset val="128"/>
      </rPr>
      <t>ではない。</t>
    </r>
    <rPh sb="13" eb="26">
      <t>キジュンガイトウキョタクカイゴシエンジギョウショ</t>
    </rPh>
    <phoneticPr fontId="6"/>
  </si>
  <si>
    <r>
      <t>　事業者及び管理者は、居宅サービス計画の作成又は変更に関し、事業所の介護支援専門員に対して特定の居宅サービス事業者等によるサービスを位置付けるべき旨の指示等をして</t>
    </r>
    <r>
      <rPr>
        <u/>
        <sz val="11"/>
        <color theme="1"/>
        <rFont val="ＭＳ Ｐゴシック"/>
        <family val="3"/>
        <charset val="128"/>
      </rPr>
      <t>いない。</t>
    </r>
    <rPh sb="73" eb="74">
      <t>ムネ</t>
    </rPh>
    <rPh sb="77" eb="78">
      <t>トウ</t>
    </rPh>
    <phoneticPr fontId="6"/>
  </si>
  <si>
    <r>
      <t>　事業所の介護支援専門員は、居宅サービス計画の作成又は変更に関し、利用者に対して特定の居宅サービス事業者等によるサービスを利用すべき旨の指示等を行って</t>
    </r>
    <r>
      <rPr>
        <u/>
        <sz val="11"/>
        <color theme="1"/>
        <rFont val="ＭＳ Ｐゴシック"/>
        <family val="3"/>
        <charset val="128"/>
      </rPr>
      <t>いない。</t>
    </r>
    <phoneticPr fontId="6"/>
  </si>
  <si>
    <r>
      <t>　事業者及びその従業者は、居宅サービス計画</t>
    </r>
    <r>
      <rPr>
        <sz val="11"/>
        <color theme="1"/>
        <rFont val="ＭＳ Ｐゴシック"/>
        <family val="3"/>
        <charset val="128"/>
      </rPr>
      <t>の</t>
    </r>
    <r>
      <rPr>
        <sz val="11"/>
        <color theme="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u/>
        <sz val="11"/>
        <color theme="1"/>
        <rFont val="ＭＳ Ｐゴシック"/>
        <family val="3"/>
        <charset val="128"/>
      </rPr>
      <t>いない。</t>
    </r>
    <phoneticPr fontId="6"/>
  </si>
  <si>
    <t>　自ら提供した指定居宅介護支援（基準該当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16" eb="26">
      <t>キジュンガイトウキョタクカイゴシエン</t>
    </rPh>
    <phoneticPr fontId="6"/>
  </si>
  <si>
    <r>
      <t>　自らが居宅サービス計画に位置付けた指定居宅サービス又は</t>
    </r>
    <r>
      <rPr>
        <sz val="11"/>
        <color theme="1"/>
        <rFont val="ＭＳ Ｐゴシック"/>
        <family val="3"/>
        <charset val="128"/>
      </rPr>
      <t>指定</t>
    </r>
    <r>
      <rPr>
        <sz val="11"/>
        <color theme="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6"/>
  </si>
  <si>
    <t>　指定居宅介護支援（基準該当居宅介護支援）等に対する利用者からの苦情に関して国民健康保険団体連合会が行う調査に協力するとともに、自ら提供した指定居宅介護支援（基準該当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rPh sb="10" eb="20">
      <t>キジュンガイトウキョタクカイゴシエン</t>
    </rPh>
    <phoneticPr fontId="6"/>
  </si>
  <si>
    <r>
      <t>　利用者に対する指定居宅介護支援</t>
    </r>
    <r>
      <rPr>
        <sz val="11"/>
        <color theme="1"/>
        <rFont val="ＭＳ Ｐゴシック"/>
        <family val="3"/>
        <charset val="128"/>
        <scheme val="minor"/>
      </rPr>
      <t>（基準該当居宅介護支援）の提供により事故が発生した場合には、速やかに市町村、利用者の家族等に連絡を行うとともに、必要な措置を講じている。</t>
    </r>
    <phoneticPr fontId="6"/>
  </si>
  <si>
    <r>
      <t>　利用者に対する指定居宅介護支援</t>
    </r>
    <r>
      <rPr>
        <sz val="11"/>
        <color theme="1"/>
        <rFont val="ＭＳ Ｐゴシック"/>
        <family val="3"/>
        <charset val="128"/>
        <scheme val="minor"/>
      </rPr>
      <t>（基準該当居宅介護支援）の提供により賠償すべき事故が発生した場合には、損害賠償を速やかに行っている。</t>
    </r>
    <phoneticPr fontId="6"/>
  </si>
  <si>
    <t>　利用者に対する指定居宅介護支援（基準該当居宅介護支援）の提供により事故が発生した場合の対応方法として対応マニュアル等を作成し、従業者全員に周知している。</t>
    <rPh sb="1" eb="4">
      <t>リヨウシャ</t>
    </rPh>
    <rPh sb="5" eb="6">
      <t>タイ</t>
    </rPh>
    <rPh sb="29" eb="31">
      <t>テイキョウ</t>
    </rPh>
    <rPh sb="34" eb="36">
      <t>ジコ</t>
    </rPh>
    <rPh sb="37" eb="39">
      <t>ハッセイ</t>
    </rPh>
    <rPh sb="41" eb="43">
      <t>バアイ</t>
    </rPh>
    <rPh sb="44" eb="46">
      <t>タイオウ</t>
    </rPh>
    <rPh sb="46" eb="48">
      <t>ホウホウ</t>
    </rPh>
    <rPh sb="58" eb="59">
      <t>トウ</t>
    </rPh>
    <rPh sb="64" eb="67">
      <t>ジュウギョウシャ</t>
    </rPh>
    <phoneticPr fontId="6"/>
  </si>
  <si>
    <r>
      <t>　事故が生じた際にはその原因を解明し、再発生を防ぐための措置を講じている</t>
    </r>
    <r>
      <rPr>
        <sz val="11"/>
        <color theme="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ソチ</t>
    </rPh>
    <rPh sb="31" eb="32">
      <t>コウ</t>
    </rPh>
    <phoneticPr fontId="6"/>
  </si>
  <si>
    <r>
      <t>（２）　当該指定居宅介護支援事業所</t>
    </r>
    <r>
      <rPr>
        <sz val="11"/>
        <color theme="1"/>
        <rFont val="ＭＳ Ｐゴシック"/>
        <family val="3"/>
        <charset val="128"/>
        <scheme val="minor"/>
      </rPr>
      <t>（当該基準該当居宅介護支援事業所）における虐待の防止のための指針を整備している。</t>
    </r>
    <phoneticPr fontId="6"/>
  </si>
  <si>
    <r>
      <t>（３）　当該指定居宅介護支援事業所</t>
    </r>
    <r>
      <rPr>
        <sz val="11"/>
        <color theme="1"/>
        <rFont val="ＭＳ Ｐゴシック"/>
        <family val="3"/>
        <charset val="128"/>
        <scheme val="minor"/>
      </rPr>
      <t>（当該基準該当居宅介護支援事業所）において、介護支援専門員等に対し、虐待の防止のための研修を定期的に実施すること。</t>
    </r>
    <phoneticPr fontId="6"/>
  </si>
  <si>
    <r>
      <t>　　　　要介護認定区分別に人数を記載してください。介護予防支援は受託件数×</t>
    </r>
    <r>
      <rPr>
        <b/>
        <sz val="11"/>
        <color theme="1"/>
        <rFont val="ＭＳ Ｐゴシック"/>
        <family val="3"/>
        <charset val="128"/>
        <scheme val="minor"/>
      </rPr>
      <t>1/3</t>
    </r>
    <r>
      <rPr>
        <sz val="11"/>
        <color theme="1"/>
        <rFont val="ＭＳ Ｐゴシック"/>
        <family val="3"/>
        <charset val="128"/>
        <scheme val="minor"/>
      </rPr>
      <t>の数字を記載
　　　すること。　</t>
    </r>
    <rPh sb="16" eb="18">
      <t>キサイ</t>
    </rPh>
    <rPh sb="44" eb="46">
      <t>キサイ</t>
    </rPh>
    <phoneticPr fontId="6"/>
  </si>
  <si>
    <r>
      <t>介護予防支援受託件数×</t>
    </r>
    <r>
      <rPr>
        <b/>
        <sz val="11"/>
        <color theme="1"/>
        <rFont val="ＭＳ Ｐゴシック"/>
        <family val="3"/>
        <charset val="128"/>
        <scheme val="minor"/>
      </rPr>
      <t>1/3</t>
    </r>
    <r>
      <rPr>
        <sz val="11"/>
        <color theme="1"/>
        <rFont val="ＭＳ Ｐゴシック"/>
        <family val="3"/>
        <charset val="128"/>
        <scheme val="minor"/>
      </rPr>
      <t xml:space="preserve">
（基準該当居宅介護支援事業者（ロ）には０を記入する。）</t>
    </r>
    <rPh sb="16" eb="18">
      <t>キジュン</t>
    </rPh>
    <rPh sb="18" eb="20">
      <t>ガイトウ</t>
    </rPh>
    <rPh sb="20" eb="22">
      <t>キョタク</t>
    </rPh>
    <rPh sb="22" eb="24">
      <t>カイゴ</t>
    </rPh>
    <rPh sb="24" eb="26">
      <t>シエン</t>
    </rPh>
    <rPh sb="26" eb="29">
      <t>ジギョウシャ</t>
    </rPh>
    <rPh sb="36" eb="38">
      <t>キニュウ</t>
    </rPh>
    <phoneticPr fontId="6"/>
  </si>
  <si>
    <r>
      <t xml:space="preserve">45件以上60件未満（Ⅱ）
</t>
    </r>
    <r>
      <rPr>
        <sz val="10"/>
        <color theme="1"/>
        <rFont val="ＭＳ Ｐゴシック"/>
        <family val="3"/>
        <charset val="128"/>
      </rPr>
      <t>※45件以上60件未満の部分のみ適用。45件未満の部分は（Ⅰ）を適用。</t>
    </r>
    <rPh sb="2" eb="3">
      <t>ケン</t>
    </rPh>
    <rPh sb="3" eb="5">
      <t>イジョウ</t>
    </rPh>
    <rPh sb="26" eb="28">
      <t>ブブン</t>
    </rPh>
    <rPh sb="39" eb="41">
      <t>ブブン</t>
    </rPh>
    <phoneticPr fontId="6"/>
  </si>
  <si>
    <r>
      <t xml:space="preserve">60件以上（Ⅲ）
</t>
    </r>
    <r>
      <rPr>
        <sz val="10"/>
        <color theme="1"/>
        <rFont val="ＭＳ Ｐゴシック"/>
        <family val="3"/>
        <charset val="128"/>
      </rPr>
      <t>※60件以上の部分のみ適用。40件未満の部分は（Ⅰ）、40件以上60件未満の部分は（Ⅱ）を適用。</t>
    </r>
    <rPh sb="16" eb="18">
      <t>ブブン</t>
    </rPh>
    <rPh sb="29" eb="31">
      <t>ブブン</t>
    </rPh>
    <rPh sb="38" eb="39">
      <t>ケン</t>
    </rPh>
    <rPh sb="39" eb="41">
      <t>イジョウ</t>
    </rPh>
    <rPh sb="44" eb="46">
      <t>ミマン</t>
    </rPh>
    <rPh sb="47" eb="49">
      <t>ブブン</t>
    </rPh>
    <phoneticPr fontId="6"/>
  </si>
  <si>
    <r>
      <t>居宅介護支援費（Ⅱ）（</t>
    </r>
    <r>
      <rPr>
        <sz val="11"/>
        <color theme="1"/>
        <rFont val="ＭＳ Ｐゴシック"/>
        <family val="3"/>
        <charset val="128"/>
        <scheme val="minor"/>
      </rPr>
      <t>ケアプランデータ連携システムの活用又は事務職員の配置を行っている事業者）は、上記の取扱件数を算出し、次表に基づき算定している。</t>
    </r>
    <phoneticPr fontId="6"/>
  </si>
  <si>
    <r>
      <t xml:space="preserve">50件以上60件未満（Ⅱ）
</t>
    </r>
    <r>
      <rPr>
        <sz val="10"/>
        <color theme="1"/>
        <rFont val="ＭＳ Ｐゴシック"/>
        <family val="3"/>
        <charset val="128"/>
      </rPr>
      <t>※50件以上60件未満の部分のみ適用。50件未満の部分は（Ⅰ）を適用。</t>
    </r>
    <rPh sb="2" eb="3">
      <t>ケン</t>
    </rPh>
    <rPh sb="3" eb="5">
      <t>イジョウ</t>
    </rPh>
    <rPh sb="26" eb="28">
      <t>ブブン</t>
    </rPh>
    <rPh sb="39" eb="41">
      <t>ブブン</t>
    </rPh>
    <phoneticPr fontId="6"/>
  </si>
  <si>
    <r>
      <t xml:space="preserve">60件以上（Ⅲ）
</t>
    </r>
    <r>
      <rPr>
        <sz val="10"/>
        <color theme="1"/>
        <rFont val="ＭＳ Ｐゴシック"/>
        <family val="3"/>
        <charset val="128"/>
      </rPr>
      <t>※60件以上の部分のみ適用。45件未満の部分は（Ⅰ）、50件以上60件未満の部分は（Ⅱ）を適用。</t>
    </r>
    <rPh sb="16" eb="18">
      <t>ブブン</t>
    </rPh>
    <rPh sb="29" eb="31">
      <t>ブブン</t>
    </rPh>
    <rPh sb="38" eb="39">
      <t>ケン</t>
    </rPh>
    <rPh sb="39" eb="41">
      <t>イジョウ</t>
    </rPh>
    <rPh sb="44" eb="46">
      <t>ミマン</t>
    </rPh>
    <rPh sb="47" eb="49">
      <t>ブブン</t>
    </rPh>
    <phoneticPr fontId="6"/>
  </si>
  <si>
    <r>
      <t>　問１、問２の主任介護支援専門員とは別に、介護支援専門員を常勤換算方法で１以上配置している。</t>
    </r>
    <r>
      <rPr>
        <sz val="11"/>
        <color theme="1"/>
        <rFont val="ＭＳ Ｐゴシック"/>
        <family val="3"/>
        <charset val="128"/>
        <scheme val="minor"/>
      </rPr>
      <t>※他事業所との兼務可。</t>
    </r>
    <phoneticPr fontId="6"/>
  </si>
  <si>
    <r>
      <t xml:space="preserve">　対応の当番者を事前に定めておく等、24時間連絡体制を確保し、かつ、必要に応じて利用者等の相談に対応する体制を確保している。
</t>
    </r>
    <r>
      <rPr>
        <sz val="11"/>
        <color theme="1"/>
        <rFont val="ＭＳ Ｐゴシック"/>
        <family val="3"/>
        <charset val="128"/>
        <scheme val="minor"/>
      </rPr>
      <t>※他の同一の居宅介護支援事業所との連携でも可。</t>
    </r>
    <phoneticPr fontId="6"/>
  </si>
  <si>
    <r>
      <t xml:space="preserve">　他の法人が運営する指定居宅介護支援事業者と共同で事例検討会、研修会等を実施している。
</t>
    </r>
    <r>
      <rPr>
        <sz val="11"/>
        <color theme="1"/>
        <rFont val="ＭＳ Ｐゴシック"/>
        <family val="3"/>
        <charset val="128"/>
        <scheme val="minor"/>
      </rPr>
      <t>※他の同一の居宅介護支援事業所との連携でも可。</t>
    </r>
    <phoneticPr fontId="6"/>
  </si>
  <si>
    <r>
      <t xml:space="preserve">　ターミナルケアマネジメントを受けることに利用者が同意した時点以降は、以下の内容を支援経過として居宅サービス計画等に記録している。
①終末期の利用者の心身又は家族の状況の変化や環境の変化及びこれらに対して居宅介護支援事業者が行った支援についての記録
②利用者への支援にあたり、主治の医師及び居宅サービス計画に位置付けた指定居宅サービス事業者等と行った連絡調整に関する記録
</t>
    </r>
    <r>
      <rPr>
        <sz val="11"/>
        <color theme="1"/>
        <rFont val="ＭＳ Ｐゴシック"/>
        <family val="3"/>
        <charset val="128"/>
        <scheme val="minor"/>
      </rPr>
      <t>③当該利用者が、医師が一般に認められている医学的知見に基づき、回復の見込みがないと診断した者に該当することを確認した日及びその方法</t>
    </r>
    <phoneticPr fontId="6"/>
  </si>
  <si>
    <r>
      <t>　指定居宅介護支援</t>
    </r>
    <r>
      <rPr>
        <sz val="11"/>
        <color theme="1"/>
        <rFont val="ＭＳ Ｐゴシック"/>
        <family val="3"/>
        <charset val="128"/>
        <scheme val="minor"/>
      </rPr>
      <t>（基準該当居宅介護支援）の提供の開始に際し、あらかじめ、居宅サービス計画が基本方針及び利用者の希望に基づき作成されるものであり、利用者は複数の指定居宅サービス事業者等を紹介するよう求めることができること等につき説明を行い、理解を得ている。</t>
    </r>
    <rPh sb="37" eb="39">
      <t>キョタク</t>
    </rPh>
    <rPh sb="43" eb="45">
      <t>ケイカク</t>
    </rPh>
    <rPh sb="46" eb="48">
      <t>キホン</t>
    </rPh>
    <rPh sb="48" eb="50">
      <t>ホウシン</t>
    </rPh>
    <rPh sb="50" eb="51">
      <t>オヨ</t>
    </rPh>
    <rPh sb="52" eb="55">
      <t>リヨウシャ</t>
    </rPh>
    <rPh sb="56" eb="58">
      <t>キボウ</t>
    </rPh>
    <rPh sb="59" eb="60">
      <t>モト</t>
    </rPh>
    <rPh sb="62" eb="64">
      <t>サクセイ</t>
    </rPh>
    <rPh sb="73" eb="76">
      <t>リヨウシャ</t>
    </rPh>
    <rPh sb="77" eb="79">
      <t>フクスウ</t>
    </rPh>
    <rPh sb="80" eb="82">
      <t>シテイ</t>
    </rPh>
    <rPh sb="82" eb="84">
      <t>キョタク</t>
    </rPh>
    <rPh sb="88" eb="91">
      <t>ジギョウシャ</t>
    </rPh>
    <rPh sb="91" eb="92">
      <t>トウ</t>
    </rPh>
    <rPh sb="93" eb="95">
      <t>ショウカイ</t>
    </rPh>
    <rPh sb="99" eb="100">
      <t>モト</t>
    </rPh>
    <rPh sb="110" eb="111">
      <t>トウ</t>
    </rPh>
    <rPh sb="114" eb="116">
      <t>セツメイ</t>
    </rPh>
    <rPh sb="117" eb="118">
      <t>オコナ</t>
    </rPh>
    <rPh sb="120" eb="122">
      <t>リカイ</t>
    </rPh>
    <rPh sb="123" eb="124">
      <t>エ</t>
    </rPh>
    <phoneticPr fontId="6"/>
  </si>
  <si>
    <r>
      <t xml:space="preserve">　特定事業所集中減算に係る報告書（※）を作成している。
</t>
    </r>
    <r>
      <rPr>
        <sz val="10"/>
        <color theme="1"/>
        <rFont val="ＭＳ Ｐゴシック"/>
        <family val="3"/>
        <charset val="128"/>
      </rPr>
      <t>※鎌倉市ホームページ　（http://www.city.kamakura.kanagawa.jp/index.html）
→　健康・福祉・子育て　→　福祉　→　介護保険　→　各種加算に関する届出書
　→　居宅介護支援・介護予防支援 加算関係書類　→　特定事業所集中減算の届出について
（https://www.city.kamakura.kanagawa.jp/kaigo/kasan-kyotaku.html）
（報告書等）
※全ての事業所において報告書の作成が必要です。（５年間保存してください。）</t>
    </r>
    <rPh sb="92" eb="94">
      <t>ケンコウ</t>
    </rPh>
    <rPh sb="95" eb="97">
      <t>フクシ</t>
    </rPh>
    <rPh sb="98" eb="100">
      <t>コソダ</t>
    </rPh>
    <rPh sb="104" eb="106">
      <t>フクシ</t>
    </rPh>
    <rPh sb="109" eb="111">
      <t>カイゴ</t>
    </rPh>
    <rPh sb="111" eb="113">
      <t>ホケン</t>
    </rPh>
    <rPh sb="238" eb="242">
      <t>ホウコクショトウ</t>
    </rPh>
    <rPh sb="269" eb="271">
      <t>ネンカン</t>
    </rPh>
    <rPh sb="271" eb="273">
      <t>ホゾン</t>
    </rPh>
    <phoneticPr fontId="6"/>
  </si>
  <si>
    <r>
      <t>　</t>
    </r>
    <r>
      <rPr>
        <u/>
        <sz val="11"/>
        <color theme="1"/>
        <rFont val="ＭＳ Ｐゴシック"/>
        <family val="3"/>
        <charset val="128"/>
      </rPr>
      <t>指定訪問介護、指定通所介護、指定福祉用具貸与又は指定地域密着型通所介護のうち、いずれかのサービス</t>
    </r>
    <r>
      <rPr>
        <sz val="11"/>
        <color theme="1"/>
        <rFont val="ＭＳ Ｐゴシック"/>
        <family val="3"/>
        <charset val="128"/>
      </rPr>
      <t>で紹介率最高法人の紹介率が</t>
    </r>
    <r>
      <rPr>
        <u/>
        <sz val="11"/>
        <color theme="1"/>
        <rFont val="ＭＳ Ｐゴシック"/>
        <family val="3"/>
        <charset val="128"/>
      </rPr>
      <t>８０％</t>
    </r>
    <r>
      <rPr>
        <sz val="11"/>
        <color theme="1"/>
        <rFont val="ＭＳ Ｐゴシック"/>
        <family val="3"/>
        <charset val="128"/>
      </rPr>
      <t>を超えた場合、提出期限までに「報告書」・「報告書（別紙）」などの必要書類を鎌倉市に提出している。</t>
    </r>
    <rPh sb="58" eb="60">
      <t>ショウカイ</t>
    </rPh>
    <rPh sb="60" eb="61">
      <t>リツ</t>
    </rPh>
    <rPh sb="72" eb="74">
      <t>テイシュツ</t>
    </rPh>
    <rPh sb="74" eb="76">
      <t>キゲン</t>
    </rPh>
    <rPh sb="97" eb="99">
      <t>ヒツヨウ</t>
    </rPh>
    <rPh sb="99" eb="101">
      <t>ショルイ</t>
    </rPh>
    <phoneticPr fontId="6"/>
  </si>
  <si>
    <r>
      <t>※　地域包括支援センターから支援困難な利用者として紹介を受けた利用者の人数については、
　　</t>
    </r>
    <r>
      <rPr>
        <sz val="11"/>
        <color theme="1"/>
        <rFont val="ＭＳ Ｐゴシック"/>
        <family val="3"/>
        <charset val="128"/>
      </rPr>
      <t xml:space="preserve"> </t>
    </r>
    <r>
      <rPr>
        <sz val="11"/>
        <color theme="1"/>
        <rFont val="ＭＳ Ｐゴシック"/>
        <family val="3"/>
        <charset val="128"/>
        <scheme val="minor"/>
      </rPr>
      <t>内数として（　　）書きで付記すること。</t>
    </r>
    <r>
      <rPr>
        <b/>
        <sz val="11"/>
        <color theme="1"/>
        <rFont val="ＭＳ Ｐゴシック"/>
        <family val="3"/>
        <charset val="128"/>
      </rPr>
      <t>←この場合はPC入力及び自動計算できません。</t>
    </r>
    <rPh sb="69" eb="71">
      <t>バアイ</t>
    </rPh>
    <rPh sb="74" eb="76">
      <t>ニュウリョク</t>
    </rPh>
    <rPh sb="76" eb="77">
      <t>オヨ</t>
    </rPh>
    <rPh sb="78" eb="80">
      <t>ジドウ</t>
    </rPh>
    <rPh sb="80" eb="82">
      <t>ケイサン</t>
    </rPh>
    <phoneticPr fontId="6"/>
  </si>
  <si>
    <r>
      <t xml:space="preserve">    　･【</t>
    </r>
    <r>
      <rPr>
        <sz val="9"/>
        <color theme="1"/>
        <rFont val="ＭＳ Ｐゴシック"/>
        <family val="3"/>
        <charset val="128"/>
      </rPr>
      <t>適用されているサービス名称を記載</t>
    </r>
    <r>
      <rPr>
        <sz val="11"/>
        <color theme="1"/>
        <rFont val="ＭＳ Ｐゴシック"/>
        <family val="3"/>
        <charset val="128"/>
        <scheme val="minor"/>
      </rPr>
      <t>】において、紹介率が最も高い</t>
    </r>
    <rPh sb="7" eb="9">
      <t>テキヨウ</t>
    </rPh>
    <rPh sb="18" eb="20">
      <t>メイショウ</t>
    </rPh>
    <rPh sb="21" eb="23">
      <t>キサイ</t>
    </rPh>
    <rPh sb="29" eb="31">
      <t>ショウカイ</t>
    </rPh>
    <rPh sb="31" eb="32">
      <t>リツ</t>
    </rPh>
    <rPh sb="33" eb="34">
      <t>モット</t>
    </rPh>
    <rPh sb="35" eb="36">
      <t>タカ</t>
    </rPh>
    <phoneticPr fontId="13"/>
  </si>
  <si>
    <r>
      <t>　　　･【</t>
    </r>
    <r>
      <rPr>
        <sz val="9"/>
        <color theme="1"/>
        <rFont val="ＭＳ Ｐゴシック"/>
        <family val="3"/>
        <charset val="128"/>
      </rPr>
      <t>適用されているサービス名称を記載</t>
    </r>
    <r>
      <rPr>
        <sz val="11"/>
        <color theme="1"/>
        <rFont val="ＭＳ Ｐゴシック"/>
        <family val="3"/>
        <charset val="128"/>
        <scheme val="minor"/>
      </rPr>
      <t>】において、紹介率が最も高い</t>
    </r>
    <rPh sb="27" eb="29">
      <t>ショウカイ</t>
    </rPh>
    <rPh sb="29" eb="30">
      <t>リツ</t>
    </rPh>
    <rPh sb="31" eb="32">
      <t>モット</t>
    </rPh>
    <rPh sb="33" eb="34">
      <t>タカ</t>
    </rPh>
    <phoneticPr fontId="13"/>
  </si>
  <si>
    <r>
      <t>令和</t>
    </r>
    <r>
      <rPr>
        <sz val="11"/>
        <color rgb="FFFF0000"/>
        <rFont val="ＭＳ Ｐゴシック"/>
        <family val="3"/>
        <charset val="128"/>
      </rPr>
      <t>７</t>
    </r>
    <r>
      <rPr>
        <sz val="11"/>
        <color theme="1"/>
        <rFont val="ＭＳ Ｐゴシック"/>
        <family val="3"/>
        <charset val="128"/>
      </rPr>
      <t>年１月～６月の介護支援専門員の員数を、</t>
    </r>
    <r>
      <rPr>
        <u/>
        <sz val="11"/>
        <color theme="1"/>
        <rFont val="ＭＳ Ｐゴシック"/>
        <family val="3"/>
        <charset val="128"/>
      </rPr>
      <t>常勤換算後の人数ではなく、実人数</t>
    </r>
    <r>
      <rPr>
        <sz val="11"/>
        <color theme="1"/>
        <rFont val="ＭＳ Ｐゴシック"/>
        <family val="3"/>
        <charset val="128"/>
      </rPr>
      <t xml:space="preserve">
</t>
    </r>
    <r>
      <rPr>
        <u/>
        <sz val="11"/>
        <color theme="1"/>
        <rFont val="ＭＳ Ｐゴシック"/>
        <family val="3"/>
        <charset val="128"/>
      </rPr>
      <t>（延べ人数）</t>
    </r>
    <r>
      <rPr>
        <sz val="11"/>
        <color theme="1"/>
        <rFont val="ＭＳ Ｐゴシック"/>
        <family val="3"/>
        <charset val="128"/>
      </rPr>
      <t>で記載してください。PC入力の場合、合計は自動計算されます。</t>
    </r>
    <rPh sb="0" eb="2">
      <t>レイワ</t>
    </rPh>
    <rPh sb="3" eb="4">
      <t>ネン</t>
    </rPh>
    <rPh sb="5" eb="6">
      <t>ツキ</t>
    </rPh>
    <rPh sb="46" eb="48">
      <t>キサイ</t>
    </rPh>
    <rPh sb="57" eb="59">
      <t>ニュウリョク</t>
    </rPh>
    <rPh sb="60" eb="62">
      <t>バアイ</t>
    </rPh>
    <rPh sb="63" eb="65">
      <t>ゴウケイ</t>
    </rPh>
    <rPh sb="66" eb="68">
      <t>ジドウ</t>
    </rPh>
    <rPh sb="68" eb="70">
      <t>ケイサン</t>
    </rPh>
    <phoneticPr fontId="6"/>
  </si>
  <si>
    <r>
      <t>　　（ア）　令和</t>
    </r>
    <r>
      <rPr>
        <sz val="11"/>
        <color rgb="FFFF0000"/>
        <rFont val="ＭＳ Ｐゴシック"/>
        <family val="3"/>
        <charset val="128"/>
      </rPr>
      <t>７</t>
    </r>
    <r>
      <rPr>
        <sz val="11"/>
        <rFont val="ＭＳ Ｐゴシック"/>
        <family val="3"/>
        <charset val="128"/>
      </rPr>
      <t>年1月～6月の配置状況</t>
    </r>
    <phoneticPr fontId="6"/>
  </si>
  <si>
    <r>
      <t>　　（イ）　令和</t>
    </r>
    <r>
      <rPr>
        <sz val="11"/>
        <color rgb="FFFF0000"/>
        <rFont val="ＭＳ Ｐゴシック"/>
        <family val="3"/>
        <charset val="128"/>
      </rPr>
      <t>７</t>
    </r>
    <r>
      <rPr>
        <sz val="11"/>
        <rFont val="ＭＳ Ｐゴシック"/>
        <family val="3"/>
        <charset val="128"/>
      </rPr>
      <t>年1月～6月の1人当たりの要介護者の担当件数</t>
    </r>
    <rPh sb="17" eb="18">
      <t>ヒト</t>
    </rPh>
    <rPh sb="18" eb="19">
      <t>ア</t>
    </rPh>
    <phoneticPr fontId="6"/>
  </si>
  <si>
    <r>
      <t>　　（ウ）　令和</t>
    </r>
    <r>
      <rPr>
        <sz val="11"/>
        <color rgb="FFFF0000"/>
        <rFont val="ＭＳ Ｐゴシック"/>
        <family val="3"/>
        <charset val="128"/>
        <scheme val="minor"/>
      </rPr>
      <t>７</t>
    </r>
    <r>
      <rPr>
        <sz val="11"/>
        <rFont val="ＭＳ Ｐゴシック"/>
        <family val="3"/>
        <charset val="128"/>
        <scheme val="minor"/>
      </rPr>
      <t>年1月～6月の要支援者の担当件数及び介護予防支援事業所から委託を受けた要支援者の担当件数
　　　　　　記載してください。</t>
    </r>
    <rPh sb="16" eb="17">
      <t>ヨウ</t>
    </rPh>
    <rPh sb="17" eb="20">
      <t>シエンシャ</t>
    </rPh>
    <rPh sb="21" eb="23">
      <t>タントウ</t>
    </rPh>
    <rPh sb="23" eb="25">
      <t>ケンスウ</t>
    </rPh>
    <rPh sb="25" eb="26">
      <t>オヨ</t>
    </rPh>
    <rPh sb="49" eb="51">
      <t>タントウ</t>
    </rPh>
    <rPh sb="51" eb="53">
      <t>ケンスウ</t>
    </rPh>
    <phoneticPr fontId="6"/>
  </si>
  <si>
    <r>
      <t>令和</t>
    </r>
    <r>
      <rPr>
        <sz val="11"/>
        <color rgb="FFFF0000"/>
        <rFont val="ＭＳ Ｐゴシック"/>
        <family val="3"/>
        <charset val="128"/>
      </rPr>
      <t>７</t>
    </r>
    <r>
      <rPr>
        <sz val="11"/>
        <rFont val="ＭＳ Ｐゴシック"/>
        <family val="3"/>
        <charset val="128"/>
      </rPr>
      <t>年</t>
    </r>
    <phoneticPr fontId="6"/>
  </si>
  <si>
    <t>令和７年</t>
    <rPh sb="0" eb="2">
      <t>レイワ</t>
    </rPh>
    <rPh sb="3" eb="4">
      <t>ネン</t>
    </rPh>
    <phoneticPr fontId="6"/>
  </si>
  <si>
    <t>　令和７年４月の取扱件数を以下の方法で算出してください。</t>
    <rPh sb="1" eb="3">
      <t>レイワ</t>
    </rPh>
    <rPh sb="4" eb="5">
      <t>ネン</t>
    </rPh>
    <phoneticPr fontId="6"/>
  </si>
  <si>
    <t>　　Ａ．事業所全体の４月の利用者数</t>
    <phoneticPr fontId="6"/>
  </si>
  <si>
    <t>　　Ｂ．常勤換算方法により算出した介護支援専門員の員数(４月）</t>
    <rPh sb="13" eb="15">
      <t>サンシュツ</t>
    </rPh>
    <phoneticPr fontId="6"/>
  </si>
  <si>
    <r>
      <t>次の添付書類を忘れずに作成し、添付して下さい。
・勤務形態一覧表（令和７年４月）</t>
    </r>
    <r>
      <rPr>
        <sz val="11"/>
        <color theme="1"/>
        <rFont val="ＭＳ Ｐゴシック"/>
        <family val="3"/>
        <charset val="128"/>
        <scheme val="minor"/>
      </rPr>
      <t xml:space="preserve">
・特定事業所加算に係る基準の遵守状況に関する記録（※）
　（※特定事業所加算届を提出した事業所と今年度中に提出を計画している事業所のみ）</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42" eb="44">
      <t>トクテイ</t>
    </rPh>
    <rPh sb="44" eb="47">
      <t>ジギョウショ</t>
    </rPh>
    <rPh sb="47" eb="49">
      <t>カサン</t>
    </rPh>
    <rPh sb="50" eb="51">
      <t>カカワ</t>
    </rPh>
    <rPh sb="52" eb="54">
      <t>キジュン</t>
    </rPh>
    <rPh sb="55" eb="57">
      <t>ジュンシュ</t>
    </rPh>
    <rPh sb="57" eb="59">
      <t>ジョウキョウ</t>
    </rPh>
    <rPh sb="60" eb="61">
      <t>カン</t>
    </rPh>
    <rPh sb="63" eb="65">
      <t>キロク</t>
    </rPh>
    <rPh sb="72" eb="74">
      <t>トクテイ</t>
    </rPh>
    <rPh sb="74" eb="77">
      <t>ジギョウショ</t>
    </rPh>
    <rPh sb="77" eb="79">
      <t>カサン</t>
    </rPh>
    <rPh sb="79" eb="80">
      <t>トドケ</t>
    </rPh>
    <rPh sb="81" eb="83">
      <t>テイシュツ</t>
    </rPh>
    <rPh sb="85" eb="88">
      <t>ジギョウショ</t>
    </rPh>
    <rPh sb="89" eb="93">
      <t>コンネンドチュウ</t>
    </rPh>
    <rPh sb="94" eb="96">
      <t>テイシュツ</t>
    </rPh>
    <rPh sb="97" eb="99">
      <t>ケイカク</t>
    </rPh>
    <rPh sb="103" eb="106">
      <t>ジギョウショ</t>
    </rPh>
    <phoneticPr fontId="6"/>
  </si>
  <si>
    <t>令和７年４月　サービス提供分</t>
    <rPh sb="0" eb="2">
      <t>レイワ</t>
    </rPh>
    <rPh sb="3" eb="4">
      <t>ネン</t>
    </rPh>
    <rPh sb="5" eb="6">
      <t>ガツ</t>
    </rPh>
    <phoneticPr fontId="13"/>
  </si>
  <si>
    <r>
      <t>＜令和</t>
    </r>
    <r>
      <rPr>
        <b/>
        <sz val="11"/>
        <color rgb="FF3399FF"/>
        <rFont val="ＭＳ Ｐゴシック"/>
        <family val="3"/>
        <charset val="128"/>
      </rPr>
      <t>７</t>
    </r>
    <r>
      <rPr>
        <b/>
        <sz val="11"/>
        <color theme="1"/>
        <rFont val="ＭＳ Ｐゴシック"/>
        <family val="3"/>
        <charset val="128"/>
      </rPr>
      <t>年</t>
    </r>
    <r>
      <rPr>
        <b/>
        <sz val="11"/>
        <color rgb="FF3399FF"/>
        <rFont val="ＭＳ Ｐゴシック"/>
        <family val="3"/>
        <charset val="128"/>
      </rPr>
      <t>４</t>
    </r>
    <r>
      <rPr>
        <b/>
        <sz val="11"/>
        <color theme="1"/>
        <rFont val="ＭＳ Ｐゴシック"/>
        <family val="3"/>
        <charset val="128"/>
      </rPr>
      <t>月の状況＞</t>
    </r>
    <rPh sb="1" eb="3">
      <t>レイワ</t>
    </rPh>
    <rPh sb="4" eb="5">
      <t>ネン</t>
    </rPh>
    <phoneticPr fontId="6"/>
  </si>
  <si>
    <t>（４）　業務継続計画未策定減算　</t>
    <rPh sb="4" eb="6">
      <t>ギョウム</t>
    </rPh>
    <rPh sb="6" eb="8">
      <t>ケイゾク</t>
    </rPh>
    <rPh sb="8" eb="10">
      <t>ケイカク</t>
    </rPh>
    <rPh sb="10" eb="11">
      <t>ミ</t>
    </rPh>
    <rPh sb="11" eb="13">
      <t>サクテイ</t>
    </rPh>
    <rPh sb="13" eb="15">
      <t>ゲンサン</t>
    </rPh>
    <phoneticPr fontId="6"/>
  </si>
  <si>
    <r>
      <t>（</t>
    </r>
    <r>
      <rPr>
        <b/>
        <sz val="11"/>
        <color rgb="FF3399FF"/>
        <rFont val="ＭＳ Ｐゴシック"/>
        <family val="3"/>
        <charset val="128"/>
      </rPr>
      <t>６</t>
    </r>
    <r>
      <rPr>
        <b/>
        <sz val="11"/>
        <rFont val="ＭＳ Ｐゴシック"/>
        <family val="3"/>
        <charset val="128"/>
      </rPr>
      <t>）　入院時情報連携加算</t>
    </r>
    <rPh sb="4" eb="6">
      <t>ニュウイン</t>
    </rPh>
    <rPh sb="6" eb="7">
      <t>ジ</t>
    </rPh>
    <rPh sb="7" eb="9">
      <t>ジョウホウ</t>
    </rPh>
    <phoneticPr fontId="6"/>
  </si>
  <si>
    <r>
      <t>（</t>
    </r>
    <r>
      <rPr>
        <b/>
        <sz val="11"/>
        <color rgb="FF3399FF"/>
        <rFont val="ＭＳ Ｐゴシック"/>
        <family val="3"/>
        <charset val="128"/>
      </rPr>
      <t>７</t>
    </r>
    <r>
      <rPr>
        <b/>
        <sz val="11"/>
        <rFont val="ＭＳ Ｐゴシック"/>
        <family val="3"/>
        <charset val="128"/>
      </rPr>
      <t>）　退院・退所加算　　　　　　　　　　　　　　　　　　　　　　　　　　　　　　　　　　　　</t>
    </r>
    <phoneticPr fontId="6"/>
  </si>
  <si>
    <r>
      <t>（</t>
    </r>
    <r>
      <rPr>
        <b/>
        <sz val="11"/>
        <color rgb="FF3399FF"/>
        <rFont val="ＭＳ Ｐゴシック"/>
        <family val="3"/>
        <charset val="128"/>
      </rPr>
      <t>８</t>
    </r>
    <r>
      <rPr>
        <b/>
        <sz val="11"/>
        <color theme="1"/>
        <rFont val="ＭＳ Ｐゴシック"/>
        <family val="3"/>
        <charset val="128"/>
      </rPr>
      <t>）　通院時情報連携加算　　　　　　　　　　　　　　　　　　　　　　</t>
    </r>
    <rPh sb="4" eb="7">
      <t>ツウインジ</t>
    </rPh>
    <rPh sb="7" eb="9">
      <t>ジョウホウ</t>
    </rPh>
    <rPh sb="9" eb="11">
      <t>レンケイ</t>
    </rPh>
    <phoneticPr fontId="6"/>
  </si>
  <si>
    <r>
      <t>（</t>
    </r>
    <r>
      <rPr>
        <b/>
        <sz val="11"/>
        <color rgb="FF3399FF"/>
        <rFont val="ＭＳ Ｐゴシック"/>
        <family val="3"/>
        <charset val="128"/>
      </rPr>
      <t>９</t>
    </r>
    <r>
      <rPr>
        <b/>
        <sz val="11"/>
        <color theme="1"/>
        <rFont val="ＭＳ Ｐゴシック"/>
        <family val="3"/>
        <charset val="128"/>
      </rPr>
      <t>）　緊急時等居宅カンファレンス加算　　　　　　　　　　　　　　　　　　　　　</t>
    </r>
    <rPh sb="4" eb="7">
      <t>キンキュウジ</t>
    </rPh>
    <rPh sb="7" eb="8">
      <t>トウ</t>
    </rPh>
    <rPh sb="8" eb="10">
      <t>キョタク</t>
    </rPh>
    <rPh sb="17" eb="19">
      <t>カサン</t>
    </rPh>
    <phoneticPr fontId="6"/>
  </si>
  <si>
    <r>
      <t>（</t>
    </r>
    <r>
      <rPr>
        <b/>
        <sz val="11"/>
        <color rgb="FF3399FF"/>
        <rFont val="ＭＳ Ｐゴシック"/>
        <family val="3"/>
        <charset val="128"/>
      </rPr>
      <t>10</t>
    </r>
    <r>
      <rPr>
        <b/>
        <sz val="11"/>
        <rFont val="ＭＳ Ｐゴシック"/>
        <family val="3"/>
        <charset val="128"/>
      </rPr>
      <t>）　ターミナルケアマネジメント加算　　　　　　　　　　　　　　　　　　　　　　</t>
    </r>
    <phoneticPr fontId="6"/>
  </si>
  <si>
    <t>【鎌倉市】　令和７年度　運営状況点検書</t>
    <rPh sb="1" eb="4">
      <t>カマクラシ</t>
    </rPh>
    <rPh sb="6" eb="8">
      <t>レイワ</t>
    </rPh>
    <rPh sb="9" eb="11">
      <t>ネンド</t>
    </rPh>
    <rPh sb="16" eb="17">
      <t>テン</t>
    </rPh>
    <rPh sb="17" eb="18">
      <t>ケン</t>
    </rPh>
    <rPh sb="18" eb="19">
      <t>ショ</t>
    </rPh>
    <phoneticPr fontId="6"/>
  </si>
  <si>
    <t>◎　勤務形態一覧表（令和７年４月分）を添付してください。</t>
    <rPh sb="10" eb="12">
      <t>レイワ</t>
    </rPh>
    <rPh sb="13" eb="14">
      <t>ネン</t>
    </rPh>
    <phoneticPr fontId="6"/>
  </si>
  <si>
    <t>（４）　身体拘束等に関する記録</t>
    <phoneticPr fontId="6"/>
  </si>
  <si>
    <t>（５）　苦情の内容等の記録</t>
    <phoneticPr fontId="6"/>
  </si>
  <si>
    <t>（６）　事故の状況及び事故に際して採った処置についての記録</t>
    <phoneticPr fontId="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</si>
  <si>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3"/>
  </si>
  <si>
    <t>厚労　太郎</t>
    <rPh sb="0" eb="2">
      <t>コウロウ</t>
    </rPh>
    <rPh sb="3" eb="5">
      <t>タロウ</t>
    </rPh>
    <phoneticPr fontId="23"/>
  </si>
  <si>
    <t>○○　A郞</t>
    <rPh sb="4" eb="5">
      <t>ロウ</t>
    </rPh>
    <phoneticPr fontId="23"/>
  </si>
  <si>
    <t>○○　B子</t>
    <rPh sb="4" eb="5">
      <t>コ</t>
    </rPh>
    <phoneticPr fontId="23"/>
  </si>
  <si>
    <t>○○　C子</t>
    <rPh sb="4" eb="5">
      <t>コ</t>
    </rPh>
    <phoneticPr fontId="23"/>
  </si>
  <si>
    <t>○○　D子</t>
    <rPh sb="4" eb="5">
      <t>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</si>
</sst>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
    <numFmt numFmtId="177" formatCode="#,###&quot;人&quot;"/>
    <numFmt numFmtId="178" formatCode="#,##0&quot;人&quot;"/>
    <numFmt numFmtId="179" formatCode="#,##0&quot;件&quot;"/>
    <numFmt numFmtId="180" formatCode="[$-411]ggge&quot;年&quot;m&quot;月&quot;d&quot;日&quot;;@"/>
    <numFmt numFmtId="181" formatCode="#,###&quot;%&quot;"/>
    <numFmt numFmtId="182" formatCode="[$-411]ge\.m\.d;@"/>
    <numFmt numFmtId="183" formatCode="0.0_ &quot;人&quot;"/>
    <numFmt numFmtId="184" formatCode="#,##0.0_ &quot;人&quot;"/>
    <numFmt numFmtId="185" formatCode="0.0"/>
    <numFmt numFmtId="186" formatCode="#,##0.0#"/>
    <numFmt numFmtId="187" formatCode="#,##0.##"/>
    <numFmt numFmtId="188" formatCode="#,##0.0;[Red]\-#,##0.0"/>
    <numFmt numFmtId="189" formatCode="#,##0.0&quot;人&quot;"/>
  </numFmts>
  <fonts count="6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u/>
      <sz val="11"/>
      <color indexed="8"/>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scheme val="minor"/>
    </font>
    <font>
      <b/>
      <sz val="11"/>
      <name val="ＭＳ Ｐゴシック"/>
      <family val="3"/>
      <charset val="128"/>
      <scheme val="minor"/>
    </font>
    <font>
      <sz val="14"/>
      <name val="ＭＳ Ｐゴシック"/>
      <family val="3"/>
      <charset val="128"/>
    </font>
    <font>
      <sz val="6"/>
      <name val="ＭＳ Ｐゴシック"/>
      <family val="3"/>
      <charset val="128"/>
      <scheme val="minor"/>
    </font>
    <font>
      <sz val="6"/>
      <name val="ＭＳ Ｐゴシック"/>
      <family val="2"/>
      <charset val="128"/>
      <scheme val="minor"/>
    </font>
    <font>
      <u/>
      <sz val="11"/>
      <name val="ＭＳ Ｐゴシック"/>
      <family val="3"/>
      <charset val="128"/>
      <scheme val="minor"/>
    </font>
    <font>
      <sz val="10"/>
      <name val="ＭＳ Ｐゴシック"/>
      <family val="3"/>
      <charset val="128"/>
      <scheme val="minor"/>
    </font>
    <font>
      <u/>
      <sz val="10"/>
      <name val="ＭＳ Ｐゴシック"/>
      <family val="3"/>
      <charset val="128"/>
    </font>
    <font>
      <b/>
      <sz val="16"/>
      <name val="HG丸ｺﾞｼｯｸM-PRO"/>
      <family val="3"/>
      <charset val="128"/>
    </font>
    <font>
      <b/>
      <sz val="14"/>
      <name val="ＭＳ Ｐゴシック"/>
      <family val="3"/>
      <charset val="128"/>
    </font>
    <font>
      <b/>
      <sz val="18"/>
      <name val="ＭＳ Ｐゴシック"/>
      <family val="3"/>
      <charset val="128"/>
    </font>
    <font>
      <b/>
      <sz val="11"/>
      <color theme="1"/>
      <name val="ＭＳ Ｐゴシック"/>
      <family val="3"/>
      <charset val="128"/>
      <scheme val="minor"/>
    </font>
    <font>
      <sz val="11"/>
      <color rgb="FFFF0000"/>
      <name val="ＭＳ Ｐゴシック"/>
      <family val="3"/>
      <charset val="128"/>
      <scheme val="minor"/>
    </font>
    <font>
      <sz val="14"/>
      <color rgb="FFFF0000"/>
      <name val="ＭＳ Ｐゴシック"/>
      <family val="3"/>
      <charset val="128"/>
    </font>
    <font>
      <b/>
      <sz val="10"/>
      <name val="ＭＳ Ｐゴシック"/>
      <family val="3"/>
      <charset val="128"/>
    </font>
    <font>
      <sz val="14"/>
      <color theme="1"/>
      <name val="ＭＳ Ｐ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0"/>
      <color theme="1"/>
      <name val="ＭＳ Ｐゴシック"/>
      <family val="3"/>
      <charset val="128"/>
      <scheme val="minor"/>
    </font>
    <font>
      <sz val="11"/>
      <color theme="1"/>
      <name val="ＭＳ Ｐゴシック"/>
      <family val="3"/>
      <charset val="128"/>
    </font>
    <font>
      <u/>
      <sz val="11"/>
      <color theme="1"/>
      <name val="ＭＳ Ｐゴシック"/>
      <family val="3"/>
      <charset val="128"/>
    </font>
    <font>
      <sz val="11"/>
      <color theme="1"/>
      <name val="ＭＳ Ｐゴシック"/>
      <family val="3"/>
    </font>
    <font>
      <sz val="10"/>
      <color theme="1"/>
      <name val="ＭＳ Ｐゴシック"/>
      <family val="3"/>
      <charset val="128"/>
    </font>
    <font>
      <b/>
      <sz val="11"/>
      <color theme="1"/>
      <name val="ＭＳ Ｐゴシック"/>
      <family val="3"/>
      <charset val="128"/>
    </font>
    <font>
      <u/>
      <sz val="11"/>
      <color theme="1"/>
      <name val="ＭＳ Ｐゴシック"/>
      <family val="3"/>
      <charset val="128"/>
      <scheme val="minor"/>
    </font>
    <font>
      <b/>
      <sz val="12"/>
      <color theme="1"/>
      <name val="ＭＳ Ｐゴシック"/>
      <family val="3"/>
      <charset val="128"/>
    </font>
    <font>
      <b/>
      <u/>
      <sz val="11"/>
      <color theme="1"/>
      <name val="ＭＳ Ｐゴシック"/>
      <family val="3"/>
      <charset val="128"/>
    </font>
    <font>
      <sz val="9"/>
      <color theme="1"/>
      <name val="ＭＳ Ｐゴシック"/>
      <family val="3"/>
      <charset val="128"/>
    </font>
    <font>
      <sz val="10"/>
      <color theme="1"/>
      <name val="ＭＳ Ｐ明朝"/>
      <family val="1"/>
      <charset val="128"/>
    </font>
    <font>
      <sz val="11"/>
      <color rgb="FFFF0000"/>
      <name val="ＭＳ Ｐゴシック"/>
      <family val="3"/>
      <charset val="128"/>
    </font>
    <font>
      <b/>
      <sz val="11"/>
      <color rgb="FF3399FF"/>
      <name val="ＭＳ Ｐゴシック"/>
      <family val="3"/>
      <charset val="128"/>
    </font>
    <font>
      <b/>
      <sz val="24"/>
      <name val="ＭＳ Ｐゴシック"/>
      <family val="3"/>
      <charset val="128"/>
    </font>
  </fonts>
  <fills count="12">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29"/>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69">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slantDashDot">
        <color indexed="64"/>
      </left>
      <right/>
      <top/>
      <bottom/>
      <diagonal/>
    </border>
    <border>
      <left/>
      <right style="slantDashDot">
        <color indexed="64"/>
      </right>
      <top/>
      <bottom/>
      <diagonal/>
    </border>
    <border>
      <left/>
      <right style="medium">
        <color indexed="64"/>
      </right>
      <top style="thin">
        <color indexed="64"/>
      </top>
      <bottom style="slantDashDot">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medium">
        <color indexed="64"/>
      </top>
      <bottom/>
      <diagonal/>
    </border>
    <border>
      <left style="medium">
        <color indexed="64"/>
      </left>
      <right style="medium">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38" fontId="11" fillId="0" borderId="0" applyFont="0" applyFill="0" applyBorder="0" applyAlignment="0" applyProtection="0">
      <alignment vertical="center"/>
    </xf>
    <xf numFmtId="0" fontId="16" fillId="0" borderId="0" applyBorder="0"/>
    <xf numFmtId="0" fontId="4" fillId="0" borderId="0">
      <alignment vertical="center"/>
    </xf>
    <xf numFmtId="0" fontId="3"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85">
    <xf numFmtId="0" fontId="0" fillId="0" borderId="0" xfId="0">
      <alignment vertical="center"/>
    </xf>
    <xf numFmtId="0" fontId="9" fillId="0" borderId="0" xfId="0" applyFont="1">
      <alignment vertical="center"/>
    </xf>
    <xf numFmtId="0" fontId="17" fillId="0" borderId="0" xfId="0" applyFont="1">
      <alignment vertical="center"/>
    </xf>
    <xf numFmtId="0" fontId="15" fillId="0" borderId="0" xfId="0" applyFont="1">
      <alignment vertical="center"/>
    </xf>
    <xf numFmtId="0" fontId="12" fillId="0" borderId="0" xfId="0" applyFont="1">
      <alignment vertical="center"/>
    </xf>
    <xf numFmtId="0" fontId="0" fillId="0" borderId="23" xfId="0"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5" fillId="0" borderId="0" xfId="0" applyFont="1">
      <alignment vertical="center"/>
    </xf>
    <xf numFmtId="177" fontId="9" fillId="4" borderId="40" xfId="0" applyNumberFormat="1" applyFont="1" applyFill="1" applyBorder="1" applyAlignment="1">
      <alignment horizontal="right" vertical="center"/>
    </xf>
    <xf numFmtId="178" fontId="9" fillId="4" borderId="39" xfId="0" applyNumberFormat="1" applyFont="1" applyFill="1" applyBorder="1" applyAlignment="1">
      <alignment horizontal="right" vertical="center"/>
    </xf>
    <xf numFmtId="178" fontId="9" fillId="4" borderId="40" xfId="0" applyNumberFormat="1" applyFont="1" applyFill="1" applyBorder="1" applyAlignment="1">
      <alignment horizontal="right" vertical="center"/>
    </xf>
    <xf numFmtId="0" fontId="8" fillId="0" borderId="22" xfId="0" applyFont="1" applyBorder="1" applyAlignment="1">
      <alignment horizontal="center" vertical="center"/>
    </xf>
    <xf numFmtId="0" fontId="10" fillId="0" borderId="50" xfId="0" applyFont="1" applyBorder="1" applyAlignment="1">
      <alignment horizontal="center"/>
    </xf>
    <xf numFmtId="0" fontId="8" fillId="0" borderId="51" xfId="0" applyFont="1" applyBorder="1" applyAlignment="1">
      <alignment horizontal="center" vertical="center"/>
    </xf>
    <xf numFmtId="0" fontId="0" fillId="0" borderId="54" xfId="0" applyBorder="1">
      <alignment vertical="center"/>
    </xf>
    <xf numFmtId="0" fontId="0" fillId="0" borderId="55" xfId="0" applyBorder="1">
      <alignment vertical="center"/>
    </xf>
    <xf numFmtId="0" fontId="0" fillId="0" borderId="0" xfId="0" applyBorder="1">
      <alignment vertical="center"/>
    </xf>
    <xf numFmtId="0" fontId="0" fillId="0" borderId="0" xfId="0" applyBorder="1" applyAlignment="1">
      <alignment horizontal="center" vertical="center" shrinkToFit="1"/>
    </xf>
    <xf numFmtId="0" fontId="19" fillId="0" borderId="34" xfId="0" applyFont="1" applyBorder="1" applyAlignment="1">
      <alignment horizontal="center" vertical="center" wrapText="1"/>
    </xf>
    <xf numFmtId="0" fontId="19" fillId="0" borderId="44" xfId="0" applyFont="1" applyBorder="1" applyAlignment="1">
      <alignment horizontal="center" vertical="center" wrapText="1"/>
    </xf>
    <xf numFmtId="0" fontId="0" fillId="0" borderId="0" xfId="0" applyAlignment="1">
      <alignment horizontal="right" vertical="center"/>
    </xf>
    <xf numFmtId="0" fontId="0" fillId="0" borderId="39" xfId="0" applyBorder="1" applyAlignment="1">
      <alignment horizontal="center" vertical="center" shrinkToFit="1"/>
    </xf>
    <xf numFmtId="0" fontId="0" fillId="0" borderId="127" xfId="0" applyBorder="1" applyAlignment="1">
      <alignment vertical="center" wrapText="1"/>
    </xf>
    <xf numFmtId="0" fontId="5" fillId="0" borderId="21" xfId="0" applyFont="1" applyBorder="1">
      <alignment vertical="center"/>
    </xf>
    <xf numFmtId="0" fontId="5" fillId="0" borderId="22" xfId="0" applyFont="1" applyBorder="1">
      <alignment vertical="center"/>
    </xf>
    <xf numFmtId="0" fontId="5" fillId="0" borderId="129" xfId="0" applyFont="1" applyBorder="1" applyAlignment="1">
      <alignment horizontal="center" vertical="center"/>
    </xf>
    <xf numFmtId="178" fontId="5" fillId="4" borderId="23" xfId="0" applyNumberFormat="1" applyFont="1" applyFill="1" applyBorder="1" applyAlignment="1">
      <alignment horizontal="center" vertical="center"/>
    </xf>
    <xf numFmtId="184" fontId="5" fillId="4" borderId="23" xfId="0" applyNumberFormat="1" applyFont="1" applyFill="1" applyBorder="1" applyAlignment="1">
      <alignment horizontal="center" vertical="center"/>
    </xf>
    <xf numFmtId="177" fontId="5" fillId="3" borderId="130" xfId="0" applyNumberFormat="1" applyFont="1" applyFill="1" applyBorder="1" applyAlignment="1">
      <alignment horizontal="center" vertical="center"/>
    </xf>
    <xf numFmtId="0" fontId="0" fillId="0" borderId="0" xfId="0" applyFont="1">
      <alignment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178" fontId="5" fillId="2" borderId="133" xfId="0" applyNumberFormat="1" applyFont="1" applyFill="1" applyBorder="1" applyAlignment="1">
      <alignment horizontal="right" vertical="center"/>
    </xf>
    <xf numFmtId="178" fontId="5" fillId="2" borderId="134" xfId="0" applyNumberFormat="1" applyFont="1" applyFill="1" applyBorder="1" applyAlignment="1">
      <alignment horizontal="right" vertical="center"/>
    </xf>
    <xf numFmtId="177" fontId="5" fillId="2" borderId="23" xfId="0" applyNumberFormat="1" applyFont="1" applyFill="1" applyBorder="1" applyAlignment="1">
      <alignment horizontal="right" vertical="center"/>
    </xf>
    <xf numFmtId="181" fontId="5" fillId="6" borderId="40" xfId="0" applyNumberFormat="1" applyFont="1" applyFill="1" applyBorder="1">
      <alignment vertical="center"/>
    </xf>
    <xf numFmtId="181" fontId="5" fillId="6" borderId="22" xfId="0" applyNumberFormat="1" applyFont="1" applyFill="1" applyBorder="1">
      <alignment vertical="center"/>
    </xf>
    <xf numFmtId="181" fontId="5" fillId="6" borderId="130" xfId="0" applyNumberFormat="1" applyFont="1" applyFill="1" applyBorder="1" applyAlignment="1">
      <alignment horizontal="right" vertical="center"/>
    </xf>
    <xf numFmtId="181" fontId="5" fillId="0" borderId="0" xfId="0" applyNumberFormat="1" applyFont="1" applyFill="1" applyBorder="1" applyAlignment="1">
      <alignment horizontal="right" vertical="center"/>
    </xf>
    <xf numFmtId="0" fontId="5" fillId="0" borderId="55" xfId="0" applyFont="1" applyBorder="1" applyAlignment="1">
      <alignment horizontal="left" vertical="center"/>
    </xf>
    <xf numFmtId="0" fontId="8" fillId="0" borderId="54" xfId="0" applyFont="1" applyBorder="1" applyAlignment="1">
      <alignment vertical="center" shrinkToFit="1"/>
    </xf>
    <xf numFmtId="0" fontId="0" fillId="0" borderId="54" xfId="0" applyFont="1" applyBorder="1" applyAlignment="1">
      <alignment vertical="center"/>
    </xf>
    <xf numFmtId="0" fontId="0" fillId="0" borderId="55" xfId="0" applyFont="1" applyBorder="1" applyAlignment="1">
      <alignment vertical="center"/>
    </xf>
    <xf numFmtId="0" fontId="0" fillId="0" borderId="54" xfId="0" applyFont="1" applyBorder="1" applyAlignment="1">
      <alignment vertical="center" shrinkToFit="1"/>
    </xf>
    <xf numFmtId="0" fontId="0" fillId="0" borderId="0" xfId="0" applyFont="1" applyBorder="1" applyAlignment="1">
      <alignment vertical="center" shrinkToFit="1"/>
    </xf>
    <xf numFmtId="0" fontId="0" fillId="0" borderId="55" xfId="0" applyFont="1" applyBorder="1" applyAlignment="1">
      <alignment vertical="center" shrinkToFit="1"/>
    </xf>
    <xf numFmtId="0" fontId="0" fillId="0" borderId="62" xfId="0" applyFont="1" applyBorder="1" applyAlignment="1">
      <alignment vertical="center" shrinkToFit="1"/>
    </xf>
    <xf numFmtId="0" fontId="20" fillId="0" borderId="0" xfId="0" applyFont="1">
      <alignment vertical="center"/>
    </xf>
    <xf numFmtId="0" fontId="17" fillId="0" borderId="0" xfId="0" applyFont="1" applyAlignment="1">
      <alignment vertical="center" wrapText="1"/>
    </xf>
    <xf numFmtId="0" fontId="19" fillId="0" borderId="53" xfId="0" applyFont="1" applyBorder="1" applyAlignment="1">
      <alignment horizontal="center" vertical="center" wrapText="1"/>
    </xf>
    <xf numFmtId="0" fontId="19" fillId="0" borderId="0" xfId="0" applyFont="1">
      <alignment vertical="center"/>
    </xf>
    <xf numFmtId="0" fontId="19" fillId="0" borderId="7" xfId="0" applyFont="1" applyBorder="1" applyAlignment="1">
      <alignment horizontal="center" vertical="center" wrapText="1"/>
    </xf>
    <xf numFmtId="0" fontId="0" fillId="0" borderId="23" xfId="0" applyBorder="1" applyAlignment="1">
      <alignment horizontal="center" vertical="center"/>
    </xf>
    <xf numFmtId="0" fontId="0" fillId="0" borderId="0" xfId="0" applyAlignment="1">
      <alignmen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center" vertical="center"/>
    </xf>
    <xf numFmtId="0" fontId="0" fillId="0" borderId="84" xfId="0" applyFont="1" applyBorder="1" applyAlignment="1">
      <alignment vertical="center" shrinkToFit="1"/>
    </xf>
    <xf numFmtId="0" fontId="0" fillId="0" borderId="51" xfId="0" applyFont="1" applyBorder="1" applyAlignment="1">
      <alignment vertical="center" shrinkToFit="1"/>
    </xf>
    <xf numFmtId="0" fontId="7" fillId="0" borderId="0" xfId="0" applyFont="1" applyAlignment="1">
      <alignment horizontal="center" vertical="center"/>
    </xf>
    <xf numFmtId="0" fontId="5" fillId="0" borderId="0" xfId="0" applyFont="1" applyBorder="1" applyAlignment="1">
      <alignment horizontal="left" vertical="center" shrinkToFit="1"/>
    </xf>
    <xf numFmtId="0" fontId="0" fillId="0" borderId="20" xfId="0" applyFont="1" applyBorder="1">
      <alignment vertical="center"/>
    </xf>
    <xf numFmtId="0" fontId="0" fillId="0" borderId="21" xfId="0" applyFont="1" applyBorder="1">
      <alignment vertical="center"/>
    </xf>
    <xf numFmtId="0" fontId="0" fillId="0" borderId="22" xfId="0" applyFont="1" applyBorder="1">
      <alignment vertical="center"/>
    </xf>
    <xf numFmtId="0" fontId="0" fillId="0" borderId="0" xfId="0" applyFont="1" applyBorder="1" applyAlignment="1">
      <alignment vertical="center"/>
    </xf>
    <xf numFmtId="0" fontId="8" fillId="0" borderId="62" xfId="0" applyFont="1" applyBorder="1" applyAlignment="1">
      <alignment horizontal="left" vertical="center"/>
    </xf>
    <xf numFmtId="182" fontId="8" fillId="0" borderId="21" xfId="0" applyNumberFormat="1" applyFont="1" applyBorder="1" applyAlignment="1">
      <alignment horizontal="center" vertical="center" shrinkToFit="1"/>
    </xf>
    <xf numFmtId="182" fontId="8" fillId="0" borderId="22" xfId="0" applyNumberFormat="1" applyFont="1" applyBorder="1" applyAlignment="1">
      <alignment horizontal="center" vertical="center" shrinkToFit="1"/>
    </xf>
    <xf numFmtId="0" fontId="0" fillId="0" borderId="21" xfId="0" applyFont="1" applyBorder="1" applyAlignment="1">
      <alignment vertical="center" shrinkToFit="1"/>
    </xf>
    <xf numFmtId="0" fontId="0" fillId="0" borderId="21" xfId="0" applyFont="1" applyBorder="1" applyAlignment="1">
      <alignment horizontal="right" vertical="center"/>
    </xf>
    <xf numFmtId="0" fontId="0" fillId="0" borderId="22" xfId="0" applyFont="1" applyBorder="1" applyAlignment="1">
      <alignment horizontal="right" vertical="center"/>
    </xf>
    <xf numFmtId="0" fontId="0" fillId="0" borderId="0" xfId="0" applyFont="1" applyBorder="1" applyAlignment="1">
      <alignment horizontal="right" vertical="center"/>
    </xf>
    <xf numFmtId="0" fontId="0" fillId="0" borderId="55" xfId="0" applyFont="1" applyBorder="1" applyAlignment="1">
      <alignment horizontal="right" vertical="center"/>
    </xf>
    <xf numFmtId="0" fontId="19" fillId="0" borderId="5" xfId="0" applyFont="1" applyBorder="1" applyAlignment="1">
      <alignment horizontal="center" vertical="center" wrapText="1"/>
    </xf>
    <xf numFmtId="0" fontId="17" fillId="0" borderId="20" xfId="0" applyFont="1" applyBorder="1">
      <alignment vertical="center"/>
    </xf>
    <xf numFmtId="0" fontId="17" fillId="0" borderId="21" xfId="0" applyFont="1" applyBorder="1">
      <alignment vertical="center"/>
    </xf>
    <xf numFmtId="0" fontId="17" fillId="0" borderId="22" xfId="0" applyFont="1" applyBorder="1">
      <alignment vertical="center"/>
    </xf>
    <xf numFmtId="0" fontId="17" fillId="0" borderId="38" xfId="0" applyFont="1" applyBorder="1" applyAlignment="1">
      <alignment horizontal="center" vertical="center"/>
    </xf>
    <xf numFmtId="0" fontId="17" fillId="0" borderId="138" xfId="0" applyFont="1" applyBorder="1" applyAlignment="1">
      <alignment horizontal="center" vertical="center"/>
    </xf>
    <xf numFmtId="0" fontId="17" fillId="0" borderId="40"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4" fillId="0" borderId="0" xfId="0" applyFont="1">
      <alignment vertical="center"/>
    </xf>
    <xf numFmtId="0" fontId="19" fillId="0" borderId="0" xfId="0" applyFont="1" applyAlignment="1">
      <alignment horizontal="left" vertical="center"/>
    </xf>
    <xf numFmtId="0" fontId="17" fillId="0" borderId="89" xfId="0" applyFont="1" applyBorder="1">
      <alignment vertical="center"/>
    </xf>
    <xf numFmtId="0" fontId="17" fillId="0" borderId="139" xfId="0" applyFont="1" applyBorder="1">
      <alignment vertical="center"/>
    </xf>
    <xf numFmtId="0" fontId="17" fillId="0" borderId="36" xfId="0" applyFont="1" applyBorder="1">
      <alignment vertical="center"/>
    </xf>
    <xf numFmtId="0" fontId="19" fillId="0" borderId="9" xfId="0" applyFont="1" applyBorder="1">
      <alignment vertical="center"/>
    </xf>
    <xf numFmtId="0" fontId="19" fillId="0" borderId="10" xfId="0" applyFont="1" applyBorder="1">
      <alignment vertical="center"/>
    </xf>
    <xf numFmtId="0" fontId="19" fillId="0" borderId="2" xfId="0" applyFont="1" applyBorder="1">
      <alignment vertical="center"/>
    </xf>
    <xf numFmtId="0" fontId="19" fillId="0" borderId="7" xfId="0" applyFont="1" applyBorder="1" applyAlignment="1">
      <alignment horizontal="center" vertical="center"/>
    </xf>
    <xf numFmtId="0" fontId="19" fillId="0" borderId="44" xfId="0" applyFont="1" applyBorder="1" applyAlignment="1">
      <alignment horizontal="center" vertical="center"/>
    </xf>
    <xf numFmtId="0" fontId="19" fillId="0" borderId="27" xfId="0" applyFont="1" applyBorder="1" applyAlignment="1">
      <alignment horizontal="center" vertical="center"/>
    </xf>
    <xf numFmtId="0" fontId="19" fillId="0" borderId="26" xfId="0" applyNumberFormat="1" applyFont="1" applyBorder="1" applyAlignment="1">
      <alignment horizontal="center" vertical="center"/>
    </xf>
    <xf numFmtId="0" fontId="19" fillId="0" borderId="28" xfId="0" applyFont="1" applyBorder="1" applyAlignment="1">
      <alignment horizontal="center" vertical="center"/>
    </xf>
    <xf numFmtId="176" fontId="19" fillId="2" borderId="30" xfId="0" applyNumberFormat="1" applyFont="1" applyFill="1" applyBorder="1" applyAlignment="1">
      <alignment horizontal="center" vertical="center"/>
    </xf>
    <xf numFmtId="0" fontId="19" fillId="0" borderId="29" xfId="0" applyFont="1" applyBorder="1" applyAlignment="1">
      <alignment horizontal="center" vertical="center"/>
    </xf>
    <xf numFmtId="177" fontId="19" fillId="3" borderId="27" xfId="0" applyNumberFormat="1" applyFont="1" applyFill="1" applyBorder="1" applyAlignment="1">
      <alignment horizontal="right" vertical="center"/>
    </xf>
    <xf numFmtId="0" fontId="19" fillId="0" borderId="17" xfId="0" applyFont="1" applyBorder="1">
      <alignment vertical="center"/>
    </xf>
    <xf numFmtId="0" fontId="19" fillId="0" borderId="18" xfId="0" applyFont="1" applyBorder="1">
      <alignment vertical="center"/>
    </xf>
    <xf numFmtId="0" fontId="19" fillId="0" borderId="19" xfId="0" applyFont="1" applyBorder="1">
      <alignment vertical="center"/>
    </xf>
    <xf numFmtId="0" fontId="19" fillId="0" borderId="1" xfId="0" applyFont="1" applyBorder="1" applyAlignment="1">
      <alignment horizontal="center" vertical="center" wrapText="1"/>
    </xf>
    <xf numFmtId="0" fontId="17" fillId="0" borderId="17" xfId="0" applyFont="1" applyBorder="1">
      <alignment vertical="center"/>
    </xf>
    <xf numFmtId="0" fontId="19" fillId="0" borderId="0" xfId="0" applyFont="1" applyBorder="1" applyAlignment="1">
      <alignment horizontal="center" vertical="center"/>
    </xf>
    <xf numFmtId="178" fontId="19" fillId="0" borderId="0" xfId="0" applyNumberFormat="1" applyFont="1" applyBorder="1" applyAlignment="1">
      <alignment horizontal="center" vertical="center"/>
    </xf>
    <xf numFmtId="0" fontId="15" fillId="0" borderId="0" xfId="0" applyFont="1" applyAlignment="1">
      <alignment horizontal="left" vertical="center"/>
    </xf>
    <xf numFmtId="0" fontId="19" fillId="0" borderId="57" xfId="0" applyFont="1" applyBorder="1">
      <alignment vertical="center"/>
    </xf>
    <xf numFmtId="0" fontId="19" fillId="0" borderId="63" xfId="0" applyFont="1" applyBorder="1" applyAlignment="1">
      <alignment vertical="center"/>
    </xf>
    <xf numFmtId="0" fontId="19" fillId="0" borderId="64" xfId="0" applyFont="1" applyBorder="1" applyAlignment="1">
      <alignment vertical="center"/>
    </xf>
    <xf numFmtId="0" fontId="19" fillId="0" borderId="65" xfId="0" applyFont="1" applyBorder="1" applyAlignment="1">
      <alignment vertical="center"/>
    </xf>
    <xf numFmtId="0" fontId="19" fillId="0" borderId="54" xfId="0" applyFont="1" applyBorder="1">
      <alignment vertical="center"/>
    </xf>
    <xf numFmtId="0" fontId="19" fillId="0" borderId="62" xfId="0" applyFont="1" applyBorder="1">
      <alignment vertical="center"/>
    </xf>
    <xf numFmtId="0" fontId="19" fillId="0" borderId="66" xfId="0" applyFont="1" applyBorder="1" applyAlignment="1">
      <alignment vertical="center"/>
    </xf>
    <xf numFmtId="0" fontId="19" fillId="0" borderId="60" xfId="0" applyFont="1" applyBorder="1" applyAlignment="1">
      <alignment vertical="center"/>
    </xf>
    <xf numFmtId="0" fontId="19" fillId="0" borderId="61" xfId="0" applyFont="1" applyBorder="1" applyAlignment="1">
      <alignment vertical="center"/>
    </xf>
    <xf numFmtId="0" fontId="19" fillId="0" borderId="0" xfId="0" applyFont="1" applyBorder="1" applyAlignment="1">
      <alignment horizontal="left" vertical="center" wrapText="1"/>
    </xf>
    <xf numFmtId="0" fontId="19" fillId="0" borderId="0" xfId="0" applyFont="1" applyBorder="1">
      <alignment vertical="center"/>
    </xf>
    <xf numFmtId="0" fontId="19" fillId="0" borderId="6" xfId="0" applyFont="1" applyBorder="1">
      <alignment vertical="center"/>
    </xf>
    <xf numFmtId="0" fontId="25" fillId="0" borderId="0" xfId="0" applyFont="1" applyBorder="1" applyAlignment="1">
      <alignment horizontal="left" vertical="center" wrapText="1"/>
    </xf>
    <xf numFmtId="0" fontId="20" fillId="0" borderId="0" xfId="0" applyFont="1" applyBorder="1" applyAlignment="1">
      <alignment horizontal="left" vertical="center"/>
    </xf>
    <xf numFmtId="0" fontId="15" fillId="0" borderId="11" xfId="0" applyFont="1" applyBorder="1">
      <alignment vertical="center"/>
    </xf>
    <xf numFmtId="0" fontId="19" fillId="0" borderId="3" xfId="0" applyFont="1" applyBorder="1">
      <alignment vertical="center"/>
    </xf>
    <xf numFmtId="0" fontId="19" fillId="0" borderId="11" xfId="0" applyFont="1" applyBorder="1">
      <alignment vertical="center"/>
    </xf>
    <xf numFmtId="0" fontId="19" fillId="0" borderId="23" xfId="0" applyFont="1" applyBorder="1" applyAlignment="1">
      <alignment horizontal="center" vertical="center"/>
    </xf>
    <xf numFmtId="178" fontId="19" fillId="4" borderId="23" xfId="0" applyNumberFormat="1" applyFont="1" applyFill="1" applyBorder="1" applyAlignment="1">
      <alignment horizontal="center" vertical="center"/>
    </xf>
    <xf numFmtId="0" fontId="19" fillId="0" borderId="0" xfId="0" applyFont="1" applyBorder="1" applyAlignment="1">
      <alignment horizontal="right"/>
    </xf>
    <xf numFmtId="0" fontId="15" fillId="0" borderId="0" xfId="0" applyFont="1" applyBorder="1">
      <alignment vertical="center"/>
    </xf>
    <xf numFmtId="0" fontId="19" fillId="0" borderId="8" xfId="0" applyFont="1" applyBorder="1">
      <alignment vertical="center"/>
    </xf>
    <xf numFmtId="0" fontId="19" fillId="0" borderId="4" xfId="0" applyFont="1" applyBorder="1">
      <alignment vertical="center"/>
    </xf>
    <xf numFmtId="0" fontId="15" fillId="0" borderId="0" xfId="0" applyFont="1" applyAlignment="1">
      <alignment vertical="top"/>
    </xf>
    <xf numFmtId="0" fontId="19" fillId="0" borderId="0" xfId="0" applyFont="1" applyBorder="1" applyAlignment="1">
      <alignment horizontal="center" vertical="center" wrapText="1"/>
    </xf>
    <xf numFmtId="0" fontId="18" fillId="0" borderId="67" xfId="0" applyFont="1" applyBorder="1" applyAlignment="1">
      <alignment vertical="center"/>
    </xf>
    <xf numFmtId="0" fontId="19" fillId="0" borderId="13" xfId="0" applyFont="1" applyBorder="1">
      <alignment vertical="center"/>
    </xf>
    <xf numFmtId="0" fontId="19" fillId="0" borderId="12" xfId="0" applyFont="1" applyBorder="1">
      <alignment vertical="center"/>
    </xf>
    <xf numFmtId="0" fontId="19" fillId="0" borderId="13" xfId="0" applyFont="1" applyBorder="1" applyAlignment="1">
      <alignment horizontal="right" vertical="top"/>
    </xf>
    <xf numFmtId="0" fontId="16" fillId="0" borderId="13" xfId="0" applyFont="1" applyBorder="1" applyAlignment="1">
      <alignment horizontal="right" vertical="center"/>
    </xf>
    <xf numFmtId="0" fontId="17" fillId="0" borderId="0" xfId="0" applyFont="1" applyBorder="1" applyAlignment="1">
      <alignment vertical="center"/>
    </xf>
    <xf numFmtId="0" fontId="15" fillId="0" borderId="0" xfId="0" applyFont="1" applyBorder="1" applyAlignment="1">
      <alignment horizontal="center" vertical="center"/>
    </xf>
    <xf numFmtId="0" fontId="19" fillId="0" borderId="143" xfId="0" applyFont="1" applyBorder="1">
      <alignment vertical="center"/>
    </xf>
    <xf numFmtId="0" fontId="19" fillId="0" borderId="144" xfId="0" applyFont="1" applyBorder="1">
      <alignment vertical="center"/>
    </xf>
    <xf numFmtId="0" fontId="19" fillId="0" borderId="145" xfId="0" applyFont="1" applyBorder="1">
      <alignment vertical="center"/>
    </xf>
    <xf numFmtId="0" fontId="19" fillId="0" borderId="0" xfId="0" applyFont="1" applyBorder="1" applyAlignment="1">
      <alignment vertical="top" wrapText="1"/>
    </xf>
    <xf numFmtId="0" fontId="30" fillId="0" borderId="0" xfId="0" applyFont="1">
      <alignment vertical="center"/>
    </xf>
    <xf numFmtId="0" fontId="30" fillId="0" borderId="0" xfId="0" applyFont="1" applyAlignment="1">
      <alignment horizontal="right" vertical="center"/>
    </xf>
    <xf numFmtId="0" fontId="19" fillId="0" borderId="5" xfId="0" applyFont="1" applyBorder="1" applyAlignment="1">
      <alignment horizontal="center" vertical="center" wrapText="1"/>
    </xf>
    <xf numFmtId="0" fontId="19" fillId="0" borderId="0" xfId="0" applyFont="1" applyBorder="1" applyAlignment="1">
      <alignment horizontal="left" vertical="center" wrapText="1"/>
    </xf>
    <xf numFmtId="0" fontId="19" fillId="0" borderId="7" xfId="0" applyFont="1" applyBorder="1" applyAlignment="1">
      <alignment horizontal="center" vertical="center" wrapText="1"/>
    </xf>
    <xf numFmtId="0" fontId="19" fillId="0" borderId="44" xfId="0" applyFont="1" applyBorder="1" applyAlignment="1">
      <alignment horizontal="center" vertical="center" wrapText="1"/>
    </xf>
    <xf numFmtId="0" fontId="21" fillId="0" borderId="0" xfId="0" applyFont="1" applyBorder="1" applyAlignment="1">
      <alignment horizontal="center" vertical="center"/>
    </xf>
    <xf numFmtId="0" fontId="19" fillId="0" borderId="0" xfId="0" applyFont="1" applyAlignment="1">
      <alignment vertical="center"/>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0" xfId="0" applyFont="1" applyBorder="1" applyAlignment="1">
      <alignment horizontal="left" vertical="center" wrapText="1"/>
    </xf>
    <xf numFmtId="0" fontId="32" fillId="0" borderId="0" xfId="0" applyFont="1" applyBorder="1" applyAlignment="1">
      <alignment horizontal="center" vertical="center"/>
    </xf>
    <xf numFmtId="0" fontId="17" fillId="0" borderId="0" xfId="0" applyFont="1" applyAlignment="1">
      <alignment vertical="center"/>
    </xf>
    <xf numFmtId="0" fontId="19"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left" vertical="center" wrapText="1"/>
    </xf>
    <xf numFmtId="0" fontId="19" fillId="0" borderId="0" xfId="0" applyFont="1" applyBorder="1" applyAlignment="1">
      <alignment horizontal="left" vertical="center" wrapText="1"/>
    </xf>
    <xf numFmtId="0" fontId="19" fillId="0" borderId="44" xfId="0" applyFont="1" applyBorder="1" applyAlignment="1">
      <alignment horizontal="center" vertical="center" wrapText="1"/>
    </xf>
    <xf numFmtId="0" fontId="31" fillId="0" borderId="0" xfId="0" applyFont="1">
      <alignment vertical="center"/>
    </xf>
    <xf numFmtId="0" fontId="33" fillId="0" borderId="0" xfId="0" applyFont="1">
      <alignment vertical="center"/>
    </xf>
    <xf numFmtId="0" fontId="25" fillId="0" borderId="0" xfId="0" applyFont="1">
      <alignment vertical="center"/>
    </xf>
    <xf numFmtId="0" fontId="25" fillId="0" borderId="0" xfId="0" applyFont="1" applyAlignment="1">
      <alignment horizontal="left" vertical="center"/>
    </xf>
    <xf numFmtId="0" fontId="25" fillId="0" borderId="3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34" fillId="0" borderId="0" xfId="0" applyFont="1" applyBorder="1" applyAlignment="1">
      <alignment horizontal="center" vertical="center"/>
    </xf>
    <xf numFmtId="0" fontId="19"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0" fillId="0" borderId="84" xfId="0" applyFont="1" applyFill="1" applyBorder="1" applyAlignment="1">
      <alignment vertical="center" shrinkToFit="1"/>
    </xf>
    <xf numFmtId="0" fontId="0" fillId="0" borderId="0" xfId="0" applyFill="1">
      <alignment vertical="center"/>
    </xf>
    <xf numFmtId="0" fontId="19" fillId="0" borderId="5"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4"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4" xfId="0" applyFont="1" applyBorder="1" applyAlignment="1">
      <alignment horizontal="center" vertical="center" wrapText="1"/>
    </xf>
    <xf numFmtId="0" fontId="19" fillId="0" borderId="0" xfId="0" applyFont="1" applyBorder="1" applyAlignment="1">
      <alignment horizontal="center" vertical="center"/>
    </xf>
    <xf numFmtId="0" fontId="19" fillId="0" borderId="0" xfId="0" applyFont="1" applyFill="1">
      <alignment vertical="center"/>
    </xf>
    <xf numFmtId="0" fontId="17" fillId="0" borderId="0" xfId="0" applyFont="1" applyFill="1">
      <alignment vertical="center"/>
    </xf>
    <xf numFmtId="0" fontId="17" fillId="0" borderId="0" xfId="0" applyFont="1" applyFill="1" applyBorder="1" applyAlignment="1">
      <alignment horizontal="center" vertical="center" wrapText="1"/>
    </xf>
    <xf numFmtId="178" fontId="19" fillId="0" borderId="0" xfId="0" applyNumberFormat="1" applyFont="1" applyFill="1" applyBorder="1" applyAlignment="1">
      <alignment horizontal="center" vertical="center"/>
    </xf>
    <xf numFmtId="0" fontId="19" fillId="0" borderId="0" xfId="0" applyFont="1" applyFill="1" applyAlignment="1">
      <alignment horizontal="left" vertical="center" wrapText="1"/>
    </xf>
    <xf numFmtId="0" fontId="19" fillId="0" borderId="0" xfId="0" applyFont="1" applyFill="1" applyAlignment="1">
      <alignment horizontal="left" vertical="center"/>
    </xf>
    <xf numFmtId="0" fontId="0" fillId="0" borderId="20" xfId="0" applyFont="1" applyBorder="1" applyAlignment="1">
      <alignment vertical="center" shrinkToFit="1"/>
    </xf>
    <xf numFmtId="0" fontId="0" fillId="0" borderId="22" xfId="0" applyFont="1" applyBorder="1" applyAlignment="1">
      <alignment vertical="center" shrinkToFit="1"/>
    </xf>
    <xf numFmtId="0" fontId="8" fillId="0" borderId="21" xfId="0" applyFont="1" applyBorder="1" applyAlignment="1" applyProtection="1">
      <alignment horizontal="left" vertical="center"/>
      <protection locked="0" hidden="1"/>
    </xf>
    <xf numFmtId="0" fontId="19" fillId="0" borderId="7" xfId="0" applyFont="1" applyBorder="1" applyAlignment="1">
      <alignment horizontal="center" vertical="center" wrapText="1"/>
    </xf>
    <xf numFmtId="0" fontId="17" fillId="0" borderId="38" xfId="0" applyFont="1" applyBorder="1" applyAlignment="1">
      <alignment horizontal="left" vertical="center"/>
    </xf>
    <xf numFmtId="0" fontId="17" fillId="0" borderId="39" xfId="0" applyFont="1" applyBorder="1" applyAlignment="1">
      <alignment horizontal="left" vertical="center"/>
    </xf>
    <xf numFmtId="0" fontId="17" fillId="0" borderId="74" xfId="0" applyFont="1" applyBorder="1" applyAlignment="1">
      <alignment horizontal="left" vertical="center"/>
    </xf>
    <xf numFmtId="0" fontId="0" fillId="0" borderId="0" xfId="0" applyFont="1" applyBorder="1" applyAlignment="1">
      <alignment horizontal="center" vertical="center"/>
    </xf>
    <xf numFmtId="0" fontId="0" fillId="0" borderId="34" xfId="0" applyFont="1" applyBorder="1" applyAlignment="1">
      <alignment horizontal="center" vertical="center" wrapText="1"/>
    </xf>
    <xf numFmtId="0" fontId="0" fillId="0" borderId="57" xfId="0" applyFont="1" applyFill="1" applyBorder="1" applyAlignment="1">
      <alignment horizontal="right" vertical="top"/>
    </xf>
    <xf numFmtId="0" fontId="0" fillId="0" borderId="54" xfId="0" applyFont="1" applyFill="1" applyBorder="1" applyAlignment="1">
      <alignment horizontal="right" vertical="top"/>
    </xf>
    <xf numFmtId="0" fontId="0" fillId="0" borderId="101" xfId="0" applyFont="1" applyBorder="1" applyAlignment="1">
      <alignment horizontal="center" vertical="center" wrapText="1"/>
    </xf>
    <xf numFmtId="0" fontId="0" fillId="0" borderId="59" xfId="0" applyFont="1" applyBorder="1" applyAlignment="1">
      <alignment horizontal="center" vertical="center"/>
    </xf>
    <xf numFmtId="0" fontId="0" fillId="0" borderId="53" xfId="0" applyFont="1" applyBorder="1" applyAlignment="1">
      <alignment horizontal="center" vertical="center" wrapText="1"/>
    </xf>
    <xf numFmtId="0" fontId="0" fillId="0" borderId="44" xfId="0" applyFont="1" applyFill="1" applyBorder="1" applyAlignment="1">
      <alignment horizontal="center" vertical="center" wrapText="1"/>
    </xf>
    <xf numFmtId="0" fontId="55" fillId="0" borderId="0" xfId="0" applyFont="1">
      <alignment vertical="center"/>
    </xf>
    <xf numFmtId="0" fontId="0" fillId="0" borderId="1" xfId="0" applyFont="1" applyBorder="1" applyAlignment="1">
      <alignment horizontal="center" vertical="center" wrapText="1"/>
    </xf>
    <xf numFmtId="0" fontId="0" fillId="0" borderId="38" xfId="0" applyFont="1" applyBorder="1" applyAlignment="1">
      <alignment vertical="center"/>
    </xf>
    <xf numFmtId="0" fontId="0" fillId="0" borderId="39" xfId="0" applyFont="1" applyBorder="1" applyAlignment="1">
      <alignment vertical="center"/>
    </xf>
    <xf numFmtId="0" fontId="0" fillId="0" borderId="54" xfId="0" applyFont="1" applyBorder="1">
      <alignment vertical="center"/>
    </xf>
    <xf numFmtId="0" fontId="0" fillId="0" borderId="58" xfId="0" applyFont="1" applyBorder="1">
      <alignment vertical="center"/>
    </xf>
    <xf numFmtId="0" fontId="0" fillId="0" borderId="48" xfId="0" applyFont="1" applyBorder="1" applyAlignment="1">
      <alignment horizontal="center" vertical="center" wrapText="1"/>
    </xf>
    <xf numFmtId="0" fontId="34" fillId="0" borderId="0" xfId="0" applyFont="1" applyBorder="1" applyAlignment="1">
      <alignment horizontal="center" vertical="center" wrapText="1"/>
    </xf>
    <xf numFmtId="0" fontId="30" fillId="0" borderId="0" xfId="0" applyFont="1" applyBorder="1" applyAlignment="1">
      <alignment horizontal="left" vertical="center"/>
    </xf>
    <xf numFmtId="0" fontId="50" fillId="0" borderId="0" xfId="0" applyFont="1">
      <alignment vertical="center"/>
    </xf>
    <xf numFmtId="0" fontId="0" fillId="0" borderId="0" xfId="0" applyFont="1" applyBorder="1" applyAlignment="1">
      <alignment horizontal="right" vertical="center" wrapText="1"/>
    </xf>
    <xf numFmtId="0" fontId="0" fillId="0" borderId="0" xfId="0" applyFont="1" applyBorder="1" applyAlignment="1">
      <alignment horizontal="right" vertical="top" wrapText="1"/>
    </xf>
    <xf numFmtId="0" fontId="0" fillId="0" borderId="115" xfId="0" applyFont="1" applyBorder="1" applyAlignment="1">
      <alignment horizontal="right" vertical="top" wrapText="1"/>
    </xf>
    <xf numFmtId="0" fontId="0" fillId="0" borderId="6" xfId="0" applyFont="1" applyBorder="1" applyAlignment="1">
      <alignment horizontal="right" vertical="top" wrapText="1"/>
    </xf>
    <xf numFmtId="0" fontId="57" fillId="0" borderId="0" xfId="0" applyFont="1">
      <alignment vertical="center"/>
    </xf>
    <xf numFmtId="0" fontId="0" fillId="0" borderId="9" xfId="0" applyFont="1" applyBorder="1">
      <alignment vertical="center"/>
    </xf>
    <xf numFmtId="0" fontId="0" fillId="0" borderId="10" xfId="0" applyFont="1" applyBorder="1">
      <alignment vertical="center"/>
    </xf>
    <xf numFmtId="0" fontId="0" fillId="0" borderId="2" xfId="0" applyFont="1" applyBorder="1">
      <alignment vertical="center"/>
    </xf>
    <xf numFmtId="0" fontId="55" fillId="0" borderId="11" xfId="0" applyFont="1" applyBorder="1">
      <alignment vertical="center"/>
    </xf>
    <xf numFmtId="0" fontId="0" fillId="0" borderId="0"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8" xfId="0" applyFont="1" applyBorder="1">
      <alignment vertical="center"/>
    </xf>
    <xf numFmtId="0" fontId="0" fillId="0" borderId="6" xfId="0" applyFont="1" applyBorder="1">
      <alignment vertical="center"/>
    </xf>
    <xf numFmtId="0" fontId="51" fillId="0" borderId="0" xfId="0" applyFont="1">
      <alignment vertical="center"/>
    </xf>
    <xf numFmtId="0" fontId="51" fillId="0" borderId="21" xfId="0" applyFont="1" applyBorder="1">
      <alignment vertical="center"/>
    </xf>
    <xf numFmtId="0" fontId="51" fillId="0" borderId="22" xfId="0" applyFont="1" applyBorder="1">
      <alignment vertical="center"/>
    </xf>
    <xf numFmtId="0" fontId="54" fillId="0" borderId="62" xfId="0" applyFont="1" applyBorder="1" applyAlignment="1">
      <alignment horizontal="left" vertical="center"/>
    </xf>
    <xf numFmtId="0" fontId="55" fillId="0" borderId="21" xfId="0" applyFont="1" applyBorder="1">
      <alignment vertical="center"/>
    </xf>
    <xf numFmtId="0" fontId="55" fillId="0" borderId="22" xfId="0" applyFont="1" applyBorder="1">
      <alignment vertical="center"/>
    </xf>
    <xf numFmtId="0" fontId="0" fillId="0" borderId="55" xfId="0" applyFont="1" applyBorder="1">
      <alignment vertical="center"/>
    </xf>
    <xf numFmtId="0" fontId="55" fillId="0" borderId="0" xfId="0" applyFont="1" applyBorder="1">
      <alignment vertical="center"/>
    </xf>
    <xf numFmtId="0" fontId="55" fillId="0" borderId="55" xfId="0" applyFont="1" applyBorder="1">
      <alignment vertical="center"/>
    </xf>
    <xf numFmtId="0" fontId="55" fillId="0" borderId="54" xfId="0" applyFont="1" applyBorder="1">
      <alignment vertical="center"/>
    </xf>
    <xf numFmtId="0" fontId="0" fillId="0" borderId="54" xfId="0" applyFont="1" applyFill="1" applyBorder="1">
      <alignment vertical="center"/>
    </xf>
    <xf numFmtId="0" fontId="0" fillId="0" borderId="0" xfId="0" applyFont="1" applyFill="1" applyBorder="1">
      <alignment vertical="center"/>
    </xf>
    <xf numFmtId="0" fontId="0" fillId="0" borderId="55" xfId="0" applyFont="1" applyFill="1" applyBorder="1">
      <alignment vertical="center"/>
    </xf>
    <xf numFmtId="0" fontId="0" fillId="0" borderId="62" xfId="0" applyFont="1" applyFill="1" applyBorder="1">
      <alignment vertical="center"/>
    </xf>
    <xf numFmtId="0" fontId="0" fillId="0" borderId="84" xfId="0" applyFont="1" applyFill="1" applyBorder="1">
      <alignment vertical="center"/>
    </xf>
    <xf numFmtId="0" fontId="0" fillId="0" borderId="62" xfId="0" applyFont="1" applyBorder="1">
      <alignment vertical="center"/>
    </xf>
    <xf numFmtId="0" fontId="0" fillId="0" borderId="84" xfId="0" applyFont="1" applyBorder="1">
      <alignment vertical="center"/>
    </xf>
    <xf numFmtId="0" fontId="0" fillId="0" borderId="51" xfId="0" applyFont="1" applyBorder="1">
      <alignment vertical="center"/>
    </xf>
    <xf numFmtId="0" fontId="51" fillId="0" borderId="54" xfId="0" applyFont="1" applyBorder="1" applyAlignment="1">
      <alignment vertical="center"/>
    </xf>
    <xf numFmtId="0" fontId="51" fillId="0" borderId="0" xfId="0" applyFont="1" applyBorder="1" applyAlignment="1">
      <alignment vertical="center"/>
    </xf>
    <xf numFmtId="0" fontId="51" fillId="0" borderId="55" xfId="0" applyFont="1" applyBorder="1" applyAlignment="1">
      <alignment vertical="center"/>
    </xf>
    <xf numFmtId="0" fontId="55" fillId="0" borderId="0" xfId="0" applyFont="1" applyFill="1">
      <alignment vertical="center"/>
    </xf>
    <xf numFmtId="0" fontId="0" fillId="0" borderId="0" xfId="0" applyFont="1" applyFill="1" applyBorder="1" applyAlignment="1">
      <alignment horizontal="left" vertical="center" wrapText="1"/>
    </xf>
    <xf numFmtId="0" fontId="54" fillId="0" borderId="62" xfId="0" applyFont="1" applyBorder="1" applyAlignment="1">
      <alignment vertical="center" shrinkToFit="1"/>
    </xf>
    <xf numFmtId="0" fontId="54" fillId="0" borderId="20" xfId="0" applyFont="1" applyBorder="1" applyAlignment="1">
      <alignment vertical="center" shrinkToFit="1"/>
    </xf>
    <xf numFmtId="0" fontId="54" fillId="0" borderId="54" xfId="0" applyFont="1" applyBorder="1" applyAlignment="1">
      <alignment vertical="center" shrinkToFit="1"/>
    </xf>
    <xf numFmtId="0" fontId="59" fillId="0" borderId="0" xfId="0" applyFont="1" applyBorder="1" applyAlignment="1">
      <alignment horizontal="left" vertical="center" wrapText="1" shrinkToFit="1"/>
    </xf>
    <xf numFmtId="0" fontId="19" fillId="0" borderId="5" xfId="0" applyFont="1" applyBorder="1" applyAlignment="1">
      <alignment horizontal="center" vertical="center" wrapText="1"/>
    </xf>
    <xf numFmtId="0" fontId="15" fillId="0" borderId="0" xfId="0" applyFont="1" applyAlignment="1">
      <alignment vertical="center"/>
    </xf>
    <xf numFmtId="0" fontId="35" fillId="0" borderId="0" xfId="6" applyFont="1">
      <alignment vertical="center"/>
    </xf>
    <xf numFmtId="0" fontId="35" fillId="0" borderId="0" xfId="6" applyFont="1" applyAlignment="1">
      <alignment horizontal="left" vertical="center"/>
    </xf>
    <xf numFmtId="0" fontId="36" fillId="0" borderId="0" xfId="6" applyFont="1" applyAlignment="1">
      <alignment horizontal="left" vertical="center"/>
    </xf>
    <xf numFmtId="0" fontId="36" fillId="0" borderId="0" xfId="6" applyFont="1" applyAlignment="1">
      <alignment horizontal="right" vertical="center"/>
    </xf>
    <xf numFmtId="0" fontId="37" fillId="0" borderId="0" xfId="6" applyFont="1" applyAlignment="1">
      <alignment horizontal="left" vertical="center"/>
    </xf>
    <xf numFmtId="0" fontId="36" fillId="0" borderId="0" xfId="6" applyFont="1">
      <alignment vertical="center"/>
    </xf>
    <xf numFmtId="0" fontId="37" fillId="0" borderId="0" xfId="6" applyFont="1" applyAlignment="1">
      <alignment horizontal="right" vertical="center"/>
    </xf>
    <xf numFmtId="0" fontId="37" fillId="10" borderId="0" xfId="6" applyFont="1" applyFill="1" applyAlignment="1">
      <alignment horizontal="center" vertical="center"/>
    </xf>
    <xf numFmtId="0" fontId="37" fillId="10" borderId="0" xfId="6" applyFont="1" applyFill="1" applyAlignment="1">
      <alignment horizontal="right" vertical="center"/>
    </xf>
    <xf numFmtId="0" fontId="37" fillId="10" borderId="0" xfId="6" applyFont="1" applyFill="1">
      <alignment vertical="center"/>
    </xf>
    <xf numFmtId="0" fontId="37" fillId="0" borderId="0" xfId="6" applyFont="1">
      <alignment vertical="center"/>
    </xf>
    <xf numFmtId="0" fontId="36" fillId="0" borderId="0" xfId="6" applyFont="1" applyAlignment="1">
      <alignment horizontal="center" vertical="center"/>
    </xf>
    <xf numFmtId="0" fontId="35" fillId="0" borderId="0" xfId="6" quotePrefix="1" applyFont="1" applyAlignment="1">
      <alignment horizontal="center" vertical="center"/>
    </xf>
    <xf numFmtId="0" fontId="35" fillId="10" borderId="0" xfId="6" applyFont="1" applyFill="1">
      <alignment vertical="center"/>
    </xf>
    <xf numFmtId="0" fontId="36" fillId="10" borderId="0" xfId="6" applyFont="1" applyFill="1" applyAlignment="1">
      <alignment horizontal="right" vertical="center"/>
    </xf>
    <xf numFmtId="0" fontId="36" fillId="10" borderId="0" xfId="6" applyFont="1" applyFill="1">
      <alignment vertical="center"/>
    </xf>
    <xf numFmtId="0" fontId="36" fillId="10" borderId="0" xfId="6" applyFont="1" applyFill="1" applyAlignment="1">
      <alignment horizontal="center" vertical="center"/>
    </xf>
    <xf numFmtId="0" fontId="35" fillId="10" borderId="0" xfId="6" applyFont="1" applyFill="1" applyAlignment="1">
      <alignment horizontal="center" vertical="center"/>
    </xf>
    <xf numFmtId="0" fontId="38" fillId="10" borderId="0" xfId="6" applyFont="1" applyFill="1" applyAlignment="1">
      <alignment horizontal="centerContinuous" vertical="center"/>
    </xf>
    <xf numFmtId="0" fontId="35" fillId="10" borderId="0" xfId="6" applyFont="1" applyFill="1" applyAlignment="1">
      <alignment horizontal="centerContinuous" vertical="center"/>
    </xf>
    <xf numFmtId="0" fontId="38" fillId="0" borderId="0" xfId="6" applyFont="1">
      <alignment vertical="center"/>
    </xf>
    <xf numFmtId="0" fontId="35" fillId="0" borderId="0" xfId="6" applyFont="1" applyAlignment="1">
      <alignment horizontal="center" vertical="center"/>
    </xf>
    <xf numFmtId="0" fontId="35" fillId="0" borderId="0" xfId="6" applyFont="1" applyAlignment="1">
      <alignment horizontal="right" vertical="center"/>
    </xf>
    <xf numFmtId="20" fontId="35" fillId="10" borderId="0" xfId="6" applyNumberFormat="1" applyFont="1" applyFill="1">
      <alignment vertical="center"/>
    </xf>
    <xf numFmtId="20" fontId="35" fillId="10" borderId="0" xfId="6" applyNumberFormat="1" applyFont="1" applyFill="1" applyAlignment="1">
      <alignment horizontal="center" vertical="center"/>
    </xf>
    <xf numFmtId="185" fontId="35" fillId="10" borderId="0" xfId="6" applyNumberFormat="1" applyFont="1" applyFill="1">
      <alignment vertical="center"/>
    </xf>
    <xf numFmtId="0" fontId="35" fillId="10" borderId="0" xfId="6" applyFont="1" applyFill="1" applyAlignment="1">
      <alignment horizontal="left" vertical="center"/>
    </xf>
    <xf numFmtId="0" fontId="38" fillId="0" borderId="0" xfId="6" applyFont="1" applyAlignment="1">
      <alignment horizontal="left" vertical="center"/>
    </xf>
    <xf numFmtId="0" fontId="39" fillId="0" borderId="0" xfId="6" applyFont="1">
      <alignment vertical="center"/>
    </xf>
    <xf numFmtId="0" fontId="39" fillId="0" borderId="0" xfId="6" applyFont="1" applyAlignment="1">
      <alignment horizontal="left" vertical="center"/>
    </xf>
    <xf numFmtId="0" fontId="39" fillId="0" borderId="0" xfId="6" applyFont="1" applyAlignment="1">
      <alignment horizontal="right" vertical="center"/>
    </xf>
    <xf numFmtId="0" fontId="38" fillId="0" borderId="5" xfId="6" applyFont="1" applyBorder="1" applyAlignment="1">
      <alignment horizontal="center" vertical="center"/>
    </xf>
    <xf numFmtId="0" fontId="38" fillId="0" borderId="23" xfId="6" applyFont="1" applyBorder="1" applyAlignment="1">
      <alignment horizontal="center" vertical="center"/>
    </xf>
    <xf numFmtId="0" fontId="38" fillId="0" borderId="42" xfId="6" applyFont="1" applyBorder="1" applyAlignment="1">
      <alignment horizontal="center" vertical="center"/>
    </xf>
    <xf numFmtId="0" fontId="35" fillId="0" borderId="42" xfId="6" applyFont="1" applyBorder="1" applyAlignment="1">
      <alignment horizontal="center" vertical="center"/>
    </xf>
    <xf numFmtId="0" fontId="38" fillId="0" borderId="44" xfId="6" applyFont="1" applyBorder="1" applyAlignment="1">
      <alignment horizontal="center" vertical="center" wrapText="1"/>
    </xf>
    <xf numFmtId="0" fontId="38" fillId="0" borderId="45" xfId="6" applyFont="1" applyBorder="1" applyAlignment="1">
      <alignment horizontal="center" vertical="center" wrapText="1"/>
    </xf>
    <xf numFmtId="0" fontId="38" fillId="0" borderId="46" xfId="6" applyFont="1" applyBorder="1" applyAlignment="1">
      <alignment horizontal="center" vertical="center" wrapText="1"/>
    </xf>
    <xf numFmtId="0" fontId="35" fillId="0" borderId="45" xfId="6" applyFont="1" applyBorder="1" applyAlignment="1">
      <alignment horizontal="center" vertical="center" wrapText="1"/>
    </xf>
    <xf numFmtId="0" fontId="35" fillId="0" borderId="160" xfId="6" applyFont="1" applyBorder="1">
      <alignment vertical="center"/>
    </xf>
    <xf numFmtId="186" fontId="35" fillId="9" borderId="161" xfId="6" applyNumberFormat="1" applyFont="1" applyFill="1" applyBorder="1" applyAlignment="1" applyProtection="1">
      <alignment horizontal="center" vertical="center" shrinkToFit="1"/>
      <protection locked="0"/>
    </xf>
    <xf numFmtId="186" fontId="35" fillId="9" borderId="162" xfId="6" applyNumberFormat="1" applyFont="1" applyFill="1" applyBorder="1" applyAlignment="1" applyProtection="1">
      <alignment horizontal="center" vertical="center" shrinkToFit="1"/>
      <protection locked="0"/>
    </xf>
    <xf numFmtId="186" fontId="35" fillId="9" borderId="163" xfId="6" applyNumberFormat="1" applyFont="1" applyFill="1" applyBorder="1" applyAlignment="1" applyProtection="1">
      <alignment horizontal="center" vertical="center" shrinkToFit="1"/>
      <protection locked="0"/>
    </xf>
    <xf numFmtId="0" fontId="35" fillId="0" borderId="164" xfId="6" applyFont="1" applyBorder="1">
      <alignment vertical="center"/>
    </xf>
    <xf numFmtId="186" fontId="35" fillId="9" borderId="165" xfId="6" applyNumberFormat="1" applyFont="1" applyFill="1" applyBorder="1" applyAlignment="1" applyProtection="1">
      <alignment horizontal="center" vertical="center" shrinkToFit="1"/>
      <protection locked="0"/>
    </xf>
    <xf numFmtId="186" fontId="35" fillId="9" borderId="24" xfId="6" applyNumberFormat="1" applyFont="1" applyFill="1" applyBorder="1" applyAlignment="1" applyProtection="1">
      <alignment horizontal="center" vertical="center" shrinkToFit="1"/>
      <protection locked="0"/>
    </xf>
    <xf numFmtId="186" fontId="35" fillId="9" borderId="166" xfId="6" applyNumberFormat="1" applyFont="1" applyFill="1" applyBorder="1" applyAlignment="1" applyProtection="1">
      <alignment horizontal="center" vertical="center" shrinkToFit="1"/>
      <protection locked="0"/>
    </xf>
    <xf numFmtId="0" fontId="35" fillId="0" borderId="167" xfId="6" applyFont="1" applyBorder="1">
      <alignment vertical="center"/>
    </xf>
    <xf numFmtId="186" fontId="35" fillId="9" borderId="44" xfId="6" applyNumberFormat="1" applyFont="1" applyFill="1" applyBorder="1" applyAlignment="1" applyProtection="1">
      <alignment horizontal="center" vertical="center" shrinkToFit="1"/>
      <protection locked="0"/>
    </xf>
    <xf numFmtId="186" fontId="35" fillId="9" borderId="45" xfId="6" applyNumberFormat="1" applyFont="1" applyFill="1" applyBorder="1" applyAlignment="1" applyProtection="1">
      <alignment horizontal="center" vertical="center" shrinkToFit="1"/>
      <protection locked="0"/>
    </xf>
    <xf numFmtId="186" fontId="35" fillId="9" borderId="46" xfId="6" applyNumberFormat="1" applyFont="1" applyFill="1" applyBorder="1" applyAlignment="1" applyProtection="1">
      <alignment horizontal="center" vertical="center" shrinkToFit="1"/>
      <protection locked="0"/>
    </xf>
    <xf numFmtId="0" fontId="41" fillId="0" borderId="0" xfId="6" applyFont="1">
      <alignment vertical="center"/>
    </xf>
    <xf numFmtId="0" fontId="39" fillId="0" borderId="0" xfId="6" applyFont="1" applyAlignment="1">
      <alignment vertical="center" shrinkToFit="1"/>
    </xf>
    <xf numFmtId="0" fontId="40" fillId="0" borderId="0" xfId="6" applyFont="1" applyAlignment="1">
      <alignment vertical="center" shrinkToFit="1"/>
    </xf>
    <xf numFmtId="0" fontId="38" fillId="10" borderId="0" xfId="6" applyFont="1" applyFill="1">
      <alignment vertical="center"/>
    </xf>
    <xf numFmtId="0" fontId="38" fillId="0" borderId="0" xfId="6" applyFont="1" applyAlignment="1">
      <alignment horizontal="centerContinuous" vertical="center"/>
    </xf>
    <xf numFmtId="178" fontId="38" fillId="10" borderId="0" xfId="6" applyNumberFormat="1" applyFont="1" applyFill="1" applyAlignment="1">
      <alignment horizontal="center" vertical="center"/>
    </xf>
    <xf numFmtId="187" fontId="38" fillId="0" borderId="0" xfId="6" applyNumberFormat="1" applyFont="1">
      <alignment vertical="center"/>
    </xf>
    <xf numFmtId="0" fontId="38" fillId="10" borderId="0" xfId="6" applyFont="1" applyFill="1" applyAlignment="1">
      <alignment horizontal="center" vertical="center"/>
    </xf>
    <xf numFmtId="188" fontId="38" fillId="10" borderId="0" xfId="7" applyNumberFormat="1" applyFont="1" applyFill="1" applyBorder="1" applyAlignment="1" applyProtection="1">
      <alignment horizontal="right" vertical="center"/>
    </xf>
    <xf numFmtId="188" fontId="38" fillId="10" borderId="0" xfId="7" applyNumberFormat="1" applyFont="1" applyFill="1" applyBorder="1" applyAlignment="1" applyProtection="1">
      <alignment vertical="center"/>
    </xf>
    <xf numFmtId="185" fontId="38" fillId="10" borderId="0" xfId="6" applyNumberFormat="1" applyFont="1" applyFill="1">
      <alignment vertical="center"/>
    </xf>
    <xf numFmtId="0" fontId="38" fillId="0" borderId="0" xfId="6" applyFont="1" applyAlignment="1">
      <alignment horizontal="right" vertical="center"/>
    </xf>
    <xf numFmtId="0" fontId="42" fillId="0" borderId="0" xfId="6" applyFont="1">
      <alignment vertical="center"/>
    </xf>
    <xf numFmtId="0" fontId="38" fillId="10" borderId="0" xfId="6" applyFont="1" applyFill="1" applyAlignment="1">
      <alignment horizontal="left" vertical="center"/>
    </xf>
    <xf numFmtId="0" fontId="38" fillId="0" borderId="0" xfId="6" applyFont="1" applyAlignment="1">
      <alignment horizontal="center" vertical="center"/>
    </xf>
    <xf numFmtId="0" fontId="38" fillId="0" borderId="0" xfId="6" applyFont="1" applyAlignment="1">
      <alignment vertical="center" wrapText="1"/>
    </xf>
    <xf numFmtId="0" fontId="38" fillId="0" borderId="0" xfId="6" applyFont="1" applyAlignment="1">
      <alignment horizontal="justify" vertical="center" wrapText="1"/>
    </xf>
    <xf numFmtId="0" fontId="39" fillId="0" borderId="0" xfId="6" applyFont="1" applyAlignment="1">
      <alignment vertical="center" wrapText="1"/>
    </xf>
    <xf numFmtId="0" fontId="39" fillId="0" borderId="0" xfId="6" applyFont="1" applyAlignment="1">
      <alignment horizontal="justify" vertical="center" wrapText="1"/>
    </xf>
    <xf numFmtId="0" fontId="1" fillId="10" borderId="0" xfId="6" applyFill="1">
      <alignment vertical="center"/>
    </xf>
    <xf numFmtId="0" fontId="37" fillId="10" borderId="0" xfId="6" applyFont="1" applyFill="1" applyAlignment="1">
      <alignment horizontal="left" vertical="center"/>
    </xf>
    <xf numFmtId="0" fontId="39" fillId="10" borderId="0" xfId="6" applyFont="1" applyFill="1" applyAlignment="1">
      <alignment horizontal="left" vertical="center"/>
    </xf>
    <xf numFmtId="0" fontId="39" fillId="10" borderId="0" xfId="6" applyFont="1" applyFill="1">
      <alignment vertical="center"/>
    </xf>
    <xf numFmtId="0" fontId="39" fillId="9" borderId="23" xfId="6" applyFont="1" applyFill="1" applyBorder="1" applyAlignment="1">
      <alignment horizontal="left" vertical="center"/>
    </xf>
    <xf numFmtId="0" fontId="39" fillId="11" borderId="23" xfId="6" applyFont="1" applyFill="1" applyBorder="1" applyAlignment="1">
      <alignment horizontal="left" vertical="center"/>
    </xf>
    <xf numFmtId="0" fontId="43" fillId="10" borderId="0" xfId="6" applyFont="1" applyFill="1" applyAlignment="1">
      <alignment horizontal="left" vertical="center"/>
    </xf>
    <xf numFmtId="0" fontId="39" fillId="10" borderId="23" xfId="6" applyFont="1" applyFill="1" applyBorder="1" applyAlignment="1">
      <alignment horizontal="center" vertical="center"/>
    </xf>
    <xf numFmtId="0" fontId="39" fillId="10" borderId="23" xfId="6" applyFont="1" applyFill="1" applyBorder="1" applyAlignment="1">
      <alignment horizontal="left" vertical="center"/>
    </xf>
    <xf numFmtId="0" fontId="44" fillId="10" borderId="0" xfId="6" applyFont="1" applyFill="1" applyAlignment="1">
      <alignment horizontal="left" vertical="center"/>
    </xf>
    <xf numFmtId="0" fontId="39" fillId="10" borderId="0" xfId="6" applyFont="1" applyFill="1" applyAlignment="1">
      <alignment horizontal="left" vertical="center" wrapText="1"/>
    </xf>
    <xf numFmtId="0" fontId="44" fillId="10" borderId="0" xfId="6" applyFont="1" applyFill="1">
      <alignment vertical="center"/>
    </xf>
    <xf numFmtId="0" fontId="41" fillId="10" borderId="0" xfId="6" applyFont="1" applyFill="1">
      <alignment vertical="center"/>
    </xf>
    <xf numFmtId="0" fontId="44" fillId="10" borderId="0" xfId="6" applyFont="1" applyFill="1" applyAlignment="1">
      <alignment vertical="center" shrinkToFit="1"/>
    </xf>
    <xf numFmtId="0" fontId="47" fillId="10" borderId="0" xfId="6" applyFont="1" applyFill="1" applyAlignment="1">
      <alignment vertical="center" shrinkToFit="1"/>
    </xf>
    <xf numFmtId="0" fontId="39" fillId="10" borderId="0" xfId="6" applyFont="1" applyFill="1" applyAlignment="1">
      <alignment vertical="center" wrapText="1"/>
    </xf>
    <xf numFmtId="0" fontId="39" fillId="10" borderId="0" xfId="6" applyFont="1" applyFill="1" applyAlignment="1">
      <alignment vertical="center" textRotation="90"/>
    </xf>
    <xf numFmtId="0" fontId="48" fillId="10" borderId="0" xfId="6" applyFont="1" applyFill="1" applyAlignment="1">
      <alignment horizontal="left" vertical="center"/>
    </xf>
    <xf numFmtId="0" fontId="48" fillId="0" borderId="0" xfId="6" applyFont="1" applyAlignment="1">
      <alignment horizontal="left" vertical="center"/>
    </xf>
    <xf numFmtId="0" fontId="35" fillId="0" borderId="0" xfId="6" applyFont="1" applyProtection="1">
      <alignment vertical="center"/>
      <protection locked="0"/>
    </xf>
    <xf numFmtId="0" fontId="36" fillId="0" borderId="0" xfId="6" applyFont="1" applyAlignment="1" applyProtection="1">
      <alignment horizontal="right" vertical="center"/>
      <protection locked="0"/>
    </xf>
    <xf numFmtId="0" fontId="36" fillId="0" borderId="0" xfId="6" applyFont="1" applyProtection="1">
      <alignment vertical="center"/>
      <protection locked="0"/>
    </xf>
    <xf numFmtId="0" fontId="39" fillId="0" borderId="0" xfId="6" applyFont="1" applyAlignment="1" applyProtection="1">
      <alignment horizontal="right" vertical="center"/>
      <protection locked="0"/>
    </xf>
    <xf numFmtId="0" fontId="39" fillId="0" borderId="0" xfId="6" applyFont="1" applyProtection="1">
      <alignment vertical="center"/>
      <protection locked="0"/>
    </xf>
    <xf numFmtId="0" fontId="39" fillId="0" borderId="10" xfId="6" applyFont="1" applyBorder="1">
      <alignment vertical="center"/>
    </xf>
    <xf numFmtId="0" fontId="39" fillId="0" borderId="0" xfId="6" applyFont="1" applyAlignment="1" applyProtection="1">
      <alignment horizontal="left" vertical="center"/>
      <protection locked="0"/>
    </xf>
    <xf numFmtId="0" fontId="39" fillId="0" borderId="0" xfId="6" applyFont="1" applyAlignment="1" applyProtection="1">
      <alignment vertical="center" wrapText="1"/>
      <protection locked="0"/>
    </xf>
    <xf numFmtId="0" fontId="39" fillId="0" borderId="0" xfId="6" applyFont="1" applyAlignment="1" applyProtection="1">
      <alignment horizontal="justify" vertical="center" wrapText="1"/>
      <protection locked="0"/>
    </xf>
    <xf numFmtId="0" fontId="34" fillId="0" borderId="47" xfId="0" applyFont="1" applyBorder="1" applyAlignment="1">
      <alignment horizontal="center" vertical="center"/>
    </xf>
    <xf numFmtId="0" fontId="34" fillId="0" borderId="75" xfId="0" applyFont="1" applyBorder="1" applyAlignment="1">
      <alignment horizontal="center" vertical="center"/>
    </xf>
    <xf numFmtId="0" fontId="0" fillId="0" borderId="31" xfId="0" applyFont="1" applyBorder="1" applyAlignment="1">
      <alignment horizontal="left" vertical="center" wrapText="1"/>
    </xf>
    <xf numFmtId="0" fontId="0" fillId="0" borderId="79" xfId="0" applyFont="1" applyBorder="1" applyAlignment="1">
      <alignment horizontal="left" vertical="center" wrapText="1"/>
    </xf>
    <xf numFmtId="0" fontId="34" fillId="0" borderId="7" xfId="0" applyFont="1" applyBorder="1" applyAlignment="1">
      <alignment horizontal="center" vertical="center"/>
    </xf>
    <xf numFmtId="0" fontId="34" fillId="0" borderId="41" xfId="0" applyFont="1" applyBorder="1" applyAlignment="1">
      <alignment horizontal="center" vertical="center"/>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34" fillId="0" borderId="43" xfId="0" applyFont="1" applyBorder="1" applyAlignment="1">
      <alignment horizontal="center" vertical="center"/>
    </xf>
    <xf numFmtId="0" fontId="34" fillId="0" borderId="74" xfId="0" applyFont="1" applyBorder="1" applyAlignment="1">
      <alignment horizontal="center" vertical="center"/>
    </xf>
    <xf numFmtId="0" fontId="0" fillId="0" borderId="126" xfId="0" applyFont="1" applyBorder="1" applyAlignment="1">
      <alignment horizontal="left" vertical="center" wrapText="1"/>
    </xf>
    <xf numFmtId="0" fontId="0" fillId="0" borderId="122" xfId="0" applyFont="1" applyBorder="1" applyAlignment="1">
      <alignment horizontal="left" vertical="center" wrapText="1"/>
    </xf>
    <xf numFmtId="0" fontId="0" fillId="0" borderId="78" xfId="0" applyFont="1" applyBorder="1" applyAlignment="1">
      <alignment horizontal="left" vertical="center" wrapText="1"/>
    </xf>
    <xf numFmtId="0" fontId="34" fillId="0" borderId="91" xfId="0" applyFont="1" applyBorder="1" applyAlignment="1">
      <alignment horizontal="center" vertical="center"/>
    </xf>
    <xf numFmtId="0" fontId="0" fillId="0" borderId="101"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48" xfId="0" applyFont="1" applyBorder="1" applyAlignment="1">
      <alignment horizontal="center" vertical="center" wrapText="1"/>
    </xf>
    <xf numFmtId="0" fontId="21" fillId="0" borderId="43" xfId="0" applyFont="1" applyBorder="1" applyAlignment="1">
      <alignment horizontal="center" vertical="center"/>
    </xf>
    <xf numFmtId="0" fontId="21" fillId="0" borderId="74" xfId="0" applyFont="1" applyBorder="1" applyAlignment="1">
      <alignment horizontal="center" vertical="center"/>
    </xf>
    <xf numFmtId="0" fontId="34" fillId="0" borderId="8"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75"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74"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36" xfId="0" applyFont="1" applyBorder="1" applyAlignment="1">
      <alignment horizontal="center" vertical="center" wrapText="1"/>
    </xf>
    <xf numFmtId="0" fontId="51" fillId="0" borderId="23" xfId="0" applyFont="1" applyBorder="1" applyAlignment="1">
      <alignment horizontal="left" vertical="center" wrapText="1"/>
    </xf>
    <xf numFmtId="0" fontId="51" fillId="0" borderId="42" xfId="0" applyFont="1" applyBorder="1" applyAlignment="1">
      <alignment horizontal="left" vertical="center" wrapText="1"/>
    </xf>
    <xf numFmtId="0" fontId="0" fillId="0" borderId="32" xfId="0" applyFont="1" applyBorder="1" applyAlignment="1">
      <alignment horizontal="left" vertical="center" wrapText="1"/>
    </xf>
    <xf numFmtId="0" fontId="0" fillId="0" borderId="41" xfId="0" applyFont="1" applyBorder="1" applyAlignment="1">
      <alignment horizontal="left" vertical="center" wrapText="1"/>
    </xf>
    <xf numFmtId="0" fontId="0" fillId="0" borderId="27" xfId="0" applyFont="1" applyBorder="1" applyAlignment="1">
      <alignment horizontal="left" vertical="center" wrapText="1"/>
    </xf>
    <xf numFmtId="0" fontId="0" fillId="0" borderId="80" xfId="0" applyFont="1" applyBorder="1" applyAlignment="1">
      <alignment horizontal="left" vertical="center" wrapText="1"/>
    </xf>
    <xf numFmtId="0" fontId="0" fillId="0" borderId="23" xfId="0" applyFont="1" applyBorder="1" applyAlignment="1">
      <alignment horizontal="left" vertical="center" wrapText="1"/>
    </xf>
    <xf numFmtId="0" fontId="0" fillId="0" borderId="42" xfId="0" applyFont="1" applyBorder="1" applyAlignment="1">
      <alignment horizontal="left" vertical="center" wrapText="1"/>
    </xf>
    <xf numFmtId="0" fontId="0" fillId="0" borderId="33" xfId="0" applyFont="1" applyBorder="1" applyAlignment="1">
      <alignment horizontal="left" vertical="center" wrapText="1"/>
    </xf>
    <xf numFmtId="0" fontId="0" fillId="0" borderId="49" xfId="0" applyFont="1" applyBorder="1" applyAlignment="1">
      <alignment horizontal="left" vertical="center" wrapText="1"/>
    </xf>
    <xf numFmtId="0" fontId="34" fillId="0" borderId="76" xfId="0" applyFont="1" applyBorder="1" applyAlignment="1">
      <alignment horizontal="center" vertical="center" wrapText="1"/>
    </xf>
    <xf numFmtId="0" fontId="34" fillId="0" borderId="77" xfId="0" applyFont="1" applyBorder="1" applyAlignment="1">
      <alignment horizontal="center"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51" fillId="0" borderId="0" xfId="0" applyFont="1" applyBorder="1" applyAlignment="1">
      <alignment horizontal="left" vertical="top" wrapText="1"/>
    </xf>
    <xf numFmtId="0" fontId="51" fillId="0" borderId="12" xfId="0" applyFont="1" applyBorder="1" applyAlignment="1">
      <alignment horizontal="left" vertical="top" wrapText="1"/>
    </xf>
    <xf numFmtId="0" fontId="19" fillId="0" borderId="23" xfId="0" applyFont="1" applyBorder="1" applyAlignment="1">
      <alignment horizontal="left" vertical="center" wrapText="1"/>
    </xf>
    <xf numFmtId="0" fontId="19" fillId="0" borderId="42" xfId="0" applyFont="1" applyBorder="1" applyAlignment="1">
      <alignment horizontal="left" vertical="center" wrapText="1"/>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19" fillId="0" borderId="89" xfId="0" applyFont="1" applyBorder="1" applyAlignment="1">
      <alignment horizontal="left" vertical="center" wrapText="1"/>
    </xf>
    <xf numFmtId="0" fontId="19" fillId="0" borderId="112" xfId="0" applyFont="1" applyBorder="1" applyAlignment="1">
      <alignment horizontal="left" vertical="center" wrapText="1"/>
    </xf>
    <xf numFmtId="0" fontId="19" fillId="0" borderId="36" xfId="0" applyFont="1" applyBorder="1" applyAlignment="1">
      <alignment horizontal="left" vertical="center" wrapText="1"/>
    </xf>
    <xf numFmtId="0" fontId="21" fillId="0" borderId="37" xfId="0" applyFont="1" applyBorder="1" applyAlignment="1">
      <alignment horizontal="center" vertical="center"/>
    </xf>
    <xf numFmtId="0" fontId="21" fillId="0" borderId="36" xfId="0" applyFont="1" applyBorder="1" applyAlignment="1">
      <alignment horizontal="center" vertical="center"/>
    </xf>
    <xf numFmtId="0" fontId="21" fillId="0" borderId="47" xfId="0" applyFont="1" applyBorder="1" applyAlignment="1">
      <alignment horizontal="center" vertical="center"/>
    </xf>
    <xf numFmtId="0" fontId="21" fillId="0" borderId="75" xfId="0" applyFont="1" applyBorder="1" applyAlignment="1">
      <alignment horizontal="center" vertical="center"/>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0" borderId="74" xfId="0" applyFont="1" applyBorder="1" applyAlignment="1">
      <alignment horizontal="left" vertical="center" wrapText="1"/>
    </xf>
    <xf numFmtId="0" fontId="18" fillId="0" borderId="126" xfId="0" applyFont="1" applyBorder="1" applyAlignment="1">
      <alignment horizontal="left" vertical="center" wrapText="1"/>
    </xf>
    <xf numFmtId="0" fontId="18" fillId="0" borderId="122" xfId="0" applyFont="1" applyBorder="1" applyAlignment="1">
      <alignment horizontal="left" vertical="center" wrapText="1"/>
    </xf>
    <xf numFmtId="0" fontId="18" fillId="0" borderId="75" xfId="0" applyFont="1" applyBorder="1" applyAlignment="1">
      <alignment horizontal="left" vertical="center" wrapText="1"/>
    </xf>
    <xf numFmtId="0" fontId="0" fillId="0" borderId="32" xfId="0" applyFont="1" applyBorder="1" applyAlignment="1">
      <alignment vertical="center" wrapText="1"/>
    </xf>
    <xf numFmtId="0" fontId="0" fillId="0" borderId="41" xfId="0" applyFont="1" applyBorder="1" applyAlignment="1">
      <alignment vertical="center" wrapText="1"/>
    </xf>
    <xf numFmtId="0" fontId="0" fillId="0" borderId="75" xfId="0" applyFont="1" applyBorder="1" applyAlignment="1">
      <alignment horizontal="left" vertical="center" wrapText="1"/>
    </xf>
    <xf numFmtId="0" fontId="34" fillId="0" borderId="122" xfId="0" applyFont="1" applyBorder="1" applyAlignment="1">
      <alignment horizontal="center" vertical="center"/>
    </xf>
    <xf numFmtId="0" fontId="19" fillId="0" borderId="68" xfId="0" applyFont="1" applyBorder="1" applyAlignment="1">
      <alignment horizontal="left" vertical="center" wrapText="1"/>
    </xf>
    <xf numFmtId="0" fontId="19" fillId="0" borderId="102" xfId="0" applyFont="1" applyBorder="1" applyAlignment="1">
      <alignment horizontal="left" vertical="center" wrapText="1"/>
    </xf>
    <xf numFmtId="0" fontId="19" fillId="0" borderId="47" xfId="0" applyFont="1" applyBorder="1" applyAlignment="1">
      <alignment horizontal="center" vertical="center"/>
    </xf>
    <xf numFmtId="0" fontId="19" fillId="0" borderId="75" xfId="0" applyFont="1" applyBorder="1" applyAlignment="1">
      <alignment horizontal="center" vertical="center"/>
    </xf>
    <xf numFmtId="0" fontId="0" fillId="0" borderId="21" xfId="0" applyFont="1" applyBorder="1" applyAlignment="1">
      <alignment horizontal="left" vertical="center" wrapText="1"/>
    </xf>
    <xf numFmtId="0" fontId="19" fillId="0" borderId="32" xfId="0" applyFont="1" applyBorder="1" applyAlignment="1">
      <alignment horizontal="left" vertical="center" wrapText="1"/>
    </xf>
    <xf numFmtId="0" fontId="19" fillId="0" borderId="41" xfId="0" applyFont="1" applyBorder="1" applyAlignment="1">
      <alignment horizontal="left" vertical="center" wrapText="1"/>
    </xf>
    <xf numFmtId="0" fontId="17" fillId="0" borderId="23" xfId="0" applyFont="1" applyBorder="1" applyAlignment="1">
      <alignment horizontal="left" vertical="center" wrapText="1"/>
    </xf>
    <xf numFmtId="0" fontId="17" fillId="0" borderId="42" xfId="0" applyFont="1" applyBorder="1" applyAlignment="1">
      <alignment horizontal="left" vertical="center" wrapText="1"/>
    </xf>
    <xf numFmtId="0" fontId="19" fillId="0" borderId="32" xfId="0" applyFont="1" applyBorder="1" applyAlignment="1">
      <alignment vertical="center" wrapText="1"/>
    </xf>
    <xf numFmtId="0" fontId="19" fillId="0" borderId="41" xfId="0" applyFont="1" applyBorder="1" applyAlignment="1">
      <alignment vertical="center" wrapText="1"/>
    </xf>
    <xf numFmtId="0" fontId="19" fillId="0" borderId="38" xfId="0" applyFont="1" applyBorder="1" applyAlignment="1">
      <alignment horizontal="left" vertical="center" wrapText="1"/>
    </xf>
    <xf numFmtId="0" fontId="19" fillId="0" borderId="29" xfId="0" applyFont="1" applyBorder="1" applyAlignment="1">
      <alignment horizontal="left" vertical="center" wrapText="1"/>
    </xf>
    <xf numFmtId="0" fontId="19" fillId="0" borderId="117" xfId="0" applyFont="1" applyBorder="1" applyAlignment="1">
      <alignment horizontal="left" vertical="center" wrapText="1"/>
    </xf>
    <xf numFmtId="0" fontId="51" fillId="0" borderId="45" xfId="0" applyFont="1" applyFill="1" applyBorder="1" applyAlignment="1">
      <alignment horizontal="left" vertical="center" wrapText="1"/>
    </xf>
    <xf numFmtId="0" fontId="51" fillId="0" borderId="46" xfId="0" applyFont="1" applyFill="1" applyBorder="1" applyAlignment="1">
      <alignment horizontal="left" vertical="center" wrapText="1"/>
    </xf>
    <xf numFmtId="0" fontId="34" fillId="0" borderId="69" xfId="0" applyFont="1" applyBorder="1" applyAlignment="1">
      <alignment horizontal="center" vertical="center" wrapText="1"/>
    </xf>
    <xf numFmtId="0" fontId="34" fillId="0" borderId="7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1"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85" xfId="0" applyFont="1" applyBorder="1" applyAlignment="1">
      <alignment horizontal="left" vertical="center" wrapText="1"/>
    </xf>
    <xf numFmtId="0" fontId="0" fillId="0" borderId="86" xfId="0" applyFont="1" applyBorder="1" applyAlignment="1">
      <alignment horizontal="left" vertical="center" wrapText="1"/>
    </xf>
    <xf numFmtId="0" fontId="0" fillId="0" borderId="113" xfId="0" applyFont="1" applyBorder="1" applyAlignment="1">
      <alignment horizontal="left" vertical="center" wrapText="1"/>
    </xf>
    <xf numFmtId="0" fontId="51" fillId="0" borderId="45" xfId="0" applyFont="1" applyBorder="1" applyAlignment="1">
      <alignment horizontal="left" vertical="center" wrapText="1"/>
    </xf>
    <xf numFmtId="0" fontId="51" fillId="0" borderId="46" xfId="0" applyFont="1" applyBorder="1" applyAlignment="1">
      <alignment horizontal="left" vertical="center" wrapText="1"/>
    </xf>
    <xf numFmtId="0" fontId="34" fillId="0" borderId="9"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6" xfId="0" applyFont="1" applyBorder="1" applyAlignment="1">
      <alignment horizontal="center" vertical="center"/>
    </xf>
    <xf numFmtId="0" fontId="34" fillId="0" borderId="77" xfId="0" applyFont="1" applyBorder="1" applyAlignment="1">
      <alignment horizontal="center" vertical="center"/>
    </xf>
    <xf numFmtId="0" fontId="51" fillId="0" borderId="68" xfId="0" applyFont="1" applyBorder="1" applyAlignment="1">
      <alignment horizontal="left" vertical="center" wrapText="1"/>
    </xf>
    <xf numFmtId="0" fontId="51" fillId="0" borderId="102" xfId="0" applyFont="1" applyBorder="1" applyAlignment="1">
      <alignment horizontal="left" vertical="center" wrapText="1"/>
    </xf>
    <xf numFmtId="0" fontId="51" fillId="0" borderId="77" xfId="0" applyFont="1" applyBorder="1" applyAlignment="1">
      <alignment horizontal="left" vertical="center" wrapText="1"/>
    </xf>
    <xf numFmtId="0" fontId="0" fillId="0" borderId="154" xfId="0" applyFont="1" applyBorder="1" applyAlignment="1">
      <alignment horizontal="left" vertical="center" wrapText="1"/>
    </xf>
    <xf numFmtId="0" fontId="0" fillId="0" borderId="155" xfId="0" applyFont="1" applyBorder="1" applyAlignment="1">
      <alignment horizontal="left" vertical="center" wrapText="1"/>
    </xf>
    <xf numFmtId="0" fontId="0" fillId="0" borderId="156" xfId="0" applyFont="1" applyBorder="1" applyAlignment="1">
      <alignment horizontal="left" vertical="center" wrapText="1"/>
    </xf>
    <xf numFmtId="0" fontId="0" fillId="0" borderId="74" xfId="0" applyFont="1" applyBorder="1" applyAlignment="1">
      <alignment horizontal="left" vertical="center" wrapText="1"/>
    </xf>
    <xf numFmtId="0" fontId="21" fillId="0" borderId="69" xfId="0" applyFont="1" applyBorder="1" applyAlignment="1">
      <alignment horizontal="center" vertical="center"/>
    </xf>
    <xf numFmtId="0" fontId="21" fillId="0" borderId="70" xfId="0" applyFont="1" applyBorder="1" applyAlignment="1">
      <alignment horizontal="center" vertical="center"/>
    </xf>
    <xf numFmtId="38" fontId="0" fillId="0" borderId="23" xfId="1" applyFont="1" applyBorder="1" applyAlignment="1">
      <alignment horizontal="center" vertical="center"/>
    </xf>
    <xf numFmtId="0" fontId="51" fillId="0" borderId="126" xfId="0" applyFont="1" applyBorder="1" applyAlignment="1">
      <alignment horizontal="left" vertical="center" wrapText="1"/>
    </xf>
    <xf numFmtId="0" fontId="51" fillId="0" borderId="122" xfId="0" applyFont="1" applyBorder="1" applyAlignment="1">
      <alignment horizontal="left" vertical="center" wrapText="1"/>
    </xf>
    <xf numFmtId="0" fontId="51" fillId="0" borderId="75" xfId="0" applyFont="1" applyBorder="1" applyAlignment="1">
      <alignment horizontal="left" vertical="center" wrapText="1"/>
    </xf>
    <xf numFmtId="0" fontId="0" fillId="0" borderId="11" xfId="0" applyFont="1" applyBorder="1" applyAlignment="1">
      <alignment horizontal="left" vertical="center"/>
    </xf>
    <xf numFmtId="0" fontId="0" fillId="0" borderId="0" xfId="0" applyFont="1" applyBorder="1" applyAlignment="1">
      <alignment horizontal="left" vertical="center"/>
    </xf>
    <xf numFmtId="0" fontId="0" fillId="0" borderId="3" xfId="0" applyFont="1" applyBorder="1" applyAlignment="1">
      <alignment horizontal="left" vertical="center"/>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32" fillId="0" borderId="5" xfId="0" applyFont="1" applyBorder="1" applyAlignment="1">
      <alignment horizontal="center" vertical="center"/>
    </xf>
    <xf numFmtId="0" fontId="32" fillId="0" borderId="42" xfId="0" applyFont="1" applyBorder="1" applyAlignment="1">
      <alignment horizontal="center" vertical="center"/>
    </xf>
    <xf numFmtId="0" fontId="19" fillId="0" borderId="45" xfId="0" applyFont="1" applyBorder="1" applyAlignment="1">
      <alignment horizontal="left" vertical="center" wrapText="1"/>
    </xf>
    <xf numFmtId="0" fontId="19" fillId="0" borderId="46" xfId="0" applyFont="1" applyBorder="1" applyAlignment="1">
      <alignment horizontal="left" vertical="center" wrapText="1"/>
    </xf>
    <xf numFmtId="0" fontId="19" fillId="0" borderId="5" xfId="0" applyFont="1" applyBorder="1" applyAlignment="1">
      <alignment horizontal="center" vertical="center" wrapText="1"/>
    </xf>
    <xf numFmtId="0" fontId="19" fillId="0" borderId="44" xfId="0" applyFont="1" applyBorder="1" applyAlignment="1">
      <alignment horizontal="center" vertical="center" wrapText="1"/>
    </xf>
    <xf numFmtId="0" fontId="51" fillId="0" borderId="38" xfId="0" applyFont="1" applyBorder="1" applyAlignment="1">
      <alignment horizontal="left" vertical="center" wrapText="1"/>
    </xf>
    <xf numFmtId="0" fontId="51" fillId="0" borderId="39" xfId="0" applyFont="1" applyBorder="1" applyAlignment="1">
      <alignment horizontal="left" vertical="center" wrapText="1"/>
    </xf>
    <xf numFmtId="0" fontId="51" fillId="0" borderId="74" xfId="0" applyFont="1" applyBorder="1" applyAlignment="1">
      <alignment horizontal="left" vertical="center" wrapText="1"/>
    </xf>
    <xf numFmtId="0" fontId="18" fillId="0" borderId="106" xfId="0" applyFont="1" applyBorder="1" applyAlignment="1">
      <alignment horizontal="left" vertical="center"/>
    </xf>
    <xf numFmtId="0" fontId="18" fillId="0" borderId="107" xfId="0" applyFont="1" applyBorder="1" applyAlignment="1">
      <alignment horizontal="left" vertical="center"/>
    </xf>
    <xf numFmtId="0" fontId="18" fillId="0" borderId="108" xfId="0" applyFont="1" applyBorder="1" applyAlignment="1">
      <alignment horizontal="left" vertical="center"/>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5" xfId="0" applyFont="1" applyBorder="1" applyAlignment="1">
      <alignment horizontal="center" vertical="center" wrapText="1"/>
    </xf>
    <xf numFmtId="0" fontId="54" fillId="0" borderId="64" xfId="0" applyFont="1" applyBorder="1" applyAlignment="1">
      <alignment horizontal="left" vertical="center" wrapText="1"/>
    </xf>
    <xf numFmtId="0" fontId="54" fillId="0" borderId="65" xfId="0" applyFont="1" applyBorder="1" applyAlignment="1">
      <alignment horizontal="left" vertical="center" wrapText="1"/>
    </xf>
    <xf numFmtId="0" fontId="54" fillId="0" borderId="54" xfId="0" applyFont="1" applyBorder="1" applyAlignment="1">
      <alignment horizontal="left" vertical="center" wrapText="1"/>
    </xf>
    <xf numFmtId="0" fontId="54" fillId="0" borderId="0" xfId="0" applyFont="1" applyBorder="1" applyAlignment="1">
      <alignment horizontal="left" vertical="center" wrapText="1"/>
    </xf>
    <xf numFmtId="0" fontId="54" fillId="0" borderId="3" xfId="0" applyFont="1" applyBorder="1" applyAlignment="1">
      <alignment horizontal="left" vertical="center" wrapText="1"/>
    </xf>
    <xf numFmtId="0" fontId="54" fillId="0" borderId="62" xfId="0" applyFont="1" applyBorder="1" applyAlignment="1">
      <alignment horizontal="left" vertical="center" wrapText="1"/>
    </xf>
    <xf numFmtId="0" fontId="54" fillId="0" borderId="84" xfId="0" applyFont="1" applyBorder="1" applyAlignment="1">
      <alignment horizontal="left" vertical="center" wrapText="1"/>
    </xf>
    <xf numFmtId="0" fontId="54" fillId="0" borderId="72" xfId="0" applyFont="1" applyBorder="1" applyAlignment="1">
      <alignment horizontal="left" vertical="center" wrapText="1"/>
    </xf>
    <xf numFmtId="0" fontId="51" fillId="0" borderId="32" xfId="0" applyFont="1" applyBorder="1" applyAlignment="1">
      <alignment horizontal="left" vertical="center" wrapText="1"/>
    </xf>
    <xf numFmtId="0" fontId="51" fillId="0" borderId="41" xfId="0" applyFont="1" applyBorder="1" applyAlignment="1">
      <alignment horizontal="left" vertical="center" wrapText="1"/>
    </xf>
    <xf numFmtId="0" fontId="54" fillId="0" borderId="28" xfId="0" applyFont="1" applyBorder="1" applyAlignment="1">
      <alignment horizontal="left" vertical="center" wrapText="1"/>
    </xf>
    <xf numFmtId="0" fontId="50" fillId="0" borderId="28" xfId="0" applyFont="1" applyBorder="1" applyAlignment="1">
      <alignment horizontal="left" vertical="center" wrapText="1"/>
    </xf>
    <xf numFmtId="0" fontId="50" fillId="0" borderId="56" xfId="0" applyFont="1" applyBorder="1" applyAlignment="1">
      <alignment horizontal="left" vertical="center" wrapText="1"/>
    </xf>
    <xf numFmtId="0" fontId="19" fillId="0" borderId="27" xfId="0" applyFont="1" applyBorder="1" applyAlignment="1">
      <alignment horizontal="left" vertical="center" wrapText="1"/>
    </xf>
    <xf numFmtId="0" fontId="19" fillId="0" borderId="80" xfId="0" applyFont="1" applyBorder="1" applyAlignment="1">
      <alignment horizontal="left" vertical="center" wrapText="1"/>
    </xf>
    <xf numFmtId="0" fontId="21" fillId="0" borderId="47"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74" xfId="0" applyFont="1" applyBorder="1" applyAlignment="1">
      <alignment horizontal="center" vertical="center" wrapText="1"/>
    </xf>
    <xf numFmtId="0" fontId="0" fillId="0" borderId="23" xfId="0" applyFont="1" applyBorder="1" applyAlignment="1">
      <alignment horizontal="center" vertical="center"/>
    </xf>
    <xf numFmtId="0" fontId="0" fillId="0" borderId="89" xfId="0" applyFont="1" applyBorder="1" applyAlignment="1">
      <alignment horizontal="left" vertical="center" wrapText="1"/>
    </xf>
    <xf numFmtId="0" fontId="0" fillId="0" borderId="112" xfId="0" applyFont="1" applyBorder="1" applyAlignment="1">
      <alignment horizontal="left" vertical="center" wrapText="1"/>
    </xf>
    <xf numFmtId="0" fontId="0" fillId="0" borderId="36" xfId="0" applyFont="1" applyBorder="1" applyAlignment="1">
      <alignment horizontal="left" vertical="center" wrapText="1"/>
    </xf>
    <xf numFmtId="3" fontId="0" fillId="0" borderId="23" xfId="0" applyNumberFormat="1" applyFont="1" applyBorder="1" applyAlignment="1">
      <alignment horizontal="center" vertical="center"/>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179" fontId="19" fillId="5" borderId="9" xfId="0" applyNumberFormat="1" applyFont="1" applyFill="1" applyBorder="1" applyAlignment="1">
      <alignment horizontal="center" vertical="center"/>
    </xf>
    <xf numFmtId="179" fontId="19" fillId="5" borderId="2" xfId="0" applyNumberFormat="1" applyFont="1" applyFill="1" applyBorder="1" applyAlignment="1">
      <alignment horizontal="center" vertical="center"/>
    </xf>
    <xf numFmtId="179" fontId="19" fillId="5" borderId="11" xfId="0" applyNumberFormat="1" applyFont="1" applyFill="1" applyBorder="1" applyAlignment="1">
      <alignment horizontal="center" vertical="center"/>
    </xf>
    <xf numFmtId="179" fontId="19" fillId="5" borderId="3" xfId="0" applyNumberFormat="1" applyFont="1" applyFill="1" applyBorder="1" applyAlignment="1">
      <alignment horizontal="center" vertical="center"/>
    </xf>
    <xf numFmtId="179" fontId="19" fillId="5" borderId="8" xfId="0" applyNumberFormat="1" applyFont="1" applyFill="1" applyBorder="1" applyAlignment="1">
      <alignment horizontal="center" vertical="center"/>
    </xf>
    <xf numFmtId="179" fontId="19" fillId="5" borderId="4" xfId="0" applyNumberFormat="1" applyFont="1" applyFill="1" applyBorder="1" applyAlignment="1">
      <alignment horizontal="center" vertical="center"/>
    </xf>
    <xf numFmtId="178" fontId="19" fillId="4" borderId="29" xfId="0" applyNumberFormat="1" applyFont="1" applyFill="1" applyBorder="1" applyAlignment="1">
      <alignment horizontal="center" vertical="center"/>
    </xf>
    <xf numFmtId="0" fontId="15" fillId="0" borderId="62" xfId="0" applyFont="1" applyBorder="1" applyAlignment="1">
      <alignment horizontal="center" vertical="center"/>
    </xf>
    <xf numFmtId="0" fontId="19" fillId="0" borderId="72" xfId="0" applyFont="1" applyBorder="1" applyAlignment="1">
      <alignment horizontal="center" vertical="center"/>
    </xf>
    <xf numFmtId="0" fontId="19" fillId="0" borderId="23" xfId="0" applyFont="1" applyBorder="1" applyAlignment="1">
      <alignment horizontal="center" vertical="center"/>
    </xf>
    <xf numFmtId="0" fontId="19" fillId="0" borderId="63" xfId="0" applyFont="1" applyBorder="1" applyAlignment="1">
      <alignment horizontal="left" vertical="center" wrapText="1"/>
    </xf>
    <xf numFmtId="0" fontId="19" fillId="0" borderId="64" xfId="0" applyFont="1" applyBorder="1" applyAlignment="1">
      <alignment horizontal="left" vertical="center" wrapText="1"/>
    </xf>
    <xf numFmtId="0" fontId="19" fillId="0" borderId="65" xfId="0" applyFont="1" applyBorder="1" applyAlignment="1">
      <alignment horizontal="left" vertical="center" wrapText="1"/>
    </xf>
    <xf numFmtId="178" fontId="19" fillId="4" borderId="23" xfId="0" applyNumberFormat="1" applyFont="1" applyFill="1" applyBorder="1" applyAlignment="1">
      <alignment horizontal="center" vertical="center"/>
    </xf>
    <xf numFmtId="0" fontId="19" fillId="4" borderId="37" xfId="0" applyFont="1" applyFill="1" applyBorder="1" applyAlignment="1">
      <alignment horizontal="right" vertical="center"/>
    </xf>
    <xf numFmtId="0" fontId="19" fillId="4" borderId="112" xfId="0" applyFont="1" applyFill="1" applyBorder="1" applyAlignment="1">
      <alignment horizontal="right" vertical="center"/>
    </xf>
    <xf numFmtId="0" fontId="19" fillId="4" borderId="36" xfId="0" applyFont="1" applyFill="1" applyBorder="1" applyAlignment="1">
      <alignment horizontal="right" vertical="center"/>
    </xf>
    <xf numFmtId="177" fontId="17" fillId="2" borderId="37" xfId="0" applyNumberFormat="1" applyFont="1" applyFill="1" applyBorder="1" applyAlignment="1">
      <alignment horizontal="right" vertical="center"/>
    </xf>
    <xf numFmtId="177" fontId="17" fillId="2" borderId="112" xfId="0" applyNumberFormat="1" applyFont="1" applyFill="1" applyBorder="1" applyAlignment="1">
      <alignment horizontal="right" vertical="center"/>
    </xf>
    <xf numFmtId="177" fontId="17" fillId="0" borderId="112" xfId="0" applyNumberFormat="1" applyFont="1" applyBorder="1" applyAlignment="1">
      <alignment horizontal="right" vertical="center"/>
    </xf>
    <xf numFmtId="177" fontId="17" fillId="0" borderId="36" xfId="0" applyNumberFormat="1" applyFont="1" applyBorder="1" applyAlignment="1">
      <alignment horizontal="right" vertical="center"/>
    </xf>
    <xf numFmtId="0" fontId="28" fillId="0" borderId="0" xfId="0" applyFont="1" applyBorder="1" applyAlignment="1">
      <alignment horizontal="center" vertical="center"/>
    </xf>
    <xf numFmtId="0" fontId="19" fillId="0" borderId="0" xfId="0" applyFont="1" applyBorder="1" applyAlignment="1">
      <alignment horizontal="center" vertical="center"/>
    </xf>
    <xf numFmtId="0" fontId="21" fillId="0" borderId="32" xfId="0" applyFont="1" applyBorder="1" applyAlignment="1">
      <alignment horizontal="center" vertical="center"/>
    </xf>
    <xf numFmtId="0" fontId="21" fillId="0" borderId="41" xfId="0" applyFont="1" applyBorder="1" applyAlignment="1">
      <alignment horizontal="center" vertical="center"/>
    </xf>
    <xf numFmtId="0" fontId="17" fillId="0" borderId="38" xfId="0" applyFont="1" applyBorder="1" applyAlignment="1">
      <alignment horizontal="left" vertical="center"/>
    </xf>
    <xf numFmtId="0" fontId="17" fillId="0" borderId="39" xfId="0" applyFont="1" applyBorder="1" applyAlignment="1">
      <alignment horizontal="left" vertical="center"/>
    </xf>
    <xf numFmtId="0" fontId="17" fillId="0" borderId="74" xfId="0" applyFont="1" applyBorder="1" applyAlignment="1">
      <alignment horizontal="left" vertical="center"/>
    </xf>
    <xf numFmtId="0" fontId="18" fillId="0" borderId="38" xfId="0" applyFont="1" applyBorder="1" applyAlignment="1">
      <alignment horizontal="left" vertical="center" wrapText="1"/>
    </xf>
    <xf numFmtId="0" fontId="18" fillId="0" borderId="39" xfId="0" applyFont="1" applyBorder="1" applyAlignment="1">
      <alignment horizontal="left" vertical="center" wrapText="1"/>
    </xf>
    <xf numFmtId="0" fontId="18" fillId="0" borderId="74" xfId="0" applyFont="1" applyBorder="1" applyAlignment="1">
      <alignment horizontal="left" vertical="center" wrapText="1"/>
    </xf>
    <xf numFmtId="0" fontId="19" fillId="0" borderId="0" xfId="0" applyFont="1" applyBorder="1" applyAlignment="1">
      <alignment horizontal="left" vertical="top" wrapText="1"/>
    </xf>
    <xf numFmtId="0" fontId="0" fillId="0" borderId="32"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17" fillId="0" borderId="32" xfId="0" applyFont="1" applyBorder="1" applyAlignment="1">
      <alignment horizontal="left" vertical="center" wrapText="1"/>
    </xf>
    <xf numFmtId="0" fontId="19" fillId="0" borderId="126" xfId="0" applyFont="1" applyBorder="1" applyAlignment="1">
      <alignment horizontal="left" vertical="center" wrapText="1"/>
    </xf>
    <xf numFmtId="0" fontId="19" fillId="0" borderId="122" xfId="0" applyFont="1" applyBorder="1" applyAlignment="1">
      <alignment horizontal="left" vertical="center" wrapText="1"/>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1" fillId="0" borderId="76"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84"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72"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11" xfId="0" applyFont="1" applyBorder="1" applyAlignment="1">
      <alignment horizontal="center" vertical="center"/>
    </xf>
    <xf numFmtId="0" fontId="21" fillId="0" borderId="3" xfId="0" applyFont="1" applyBorder="1" applyAlignment="1">
      <alignment horizontal="center" vertical="center"/>
    </xf>
    <xf numFmtId="0" fontId="21" fillId="0" borderId="9" xfId="0" applyFont="1" applyBorder="1" applyAlignment="1">
      <alignment horizontal="center" vertical="center"/>
    </xf>
    <xf numFmtId="0" fontId="21" fillId="0" borderId="2" xfId="0" applyFont="1" applyBorder="1" applyAlignment="1">
      <alignment horizontal="center" vertical="center"/>
    </xf>
    <xf numFmtId="0" fontId="21" fillId="0" borderId="8" xfId="0" applyFont="1" applyBorder="1" applyAlignment="1">
      <alignment horizontal="center" vertical="center"/>
    </xf>
    <xf numFmtId="0" fontId="21" fillId="0" borderId="4" xfId="0" applyFont="1" applyBorder="1" applyAlignment="1">
      <alignment horizontal="center" vertical="center"/>
    </xf>
    <xf numFmtId="0" fontId="15" fillId="0" borderId="0" xfId="0" applyFont="1" applyAlignment="1">
      <alignment horizontal="left" vertical="top" wrapText="1"/>
    </xf>
    <xf numFmtId="0" fontId="53" fillId="0" borderId="45" xfId="0" applyFont="1" applyBorder="1" applyAlignment="1">
      <alignment horizontal="left" vertical="center" wrapText="1"/>
    </xf>
    <xf numFmtId="0" fontId="17" fillId="0" borderId="41" xfId="0" applyFont="1" applyBorder="1" applyAlignment="1">
      <alignment horizontal="left" vertical="center" wrapText="1"/>
    </xf>
    <xf numFmtId="0" fontId="19" fillId="0" borderId="29" xfId="0" applyFont="1" applyBorder="1" applyAlignment="1">
      <alignment horizontal="left" vertical="center"/>
    </xf>
    <xf numFmtId="0" fontId="19" fillId="0" borderId="117" xfId="0" applyFont="1" applyBorder="1" applyAlignment="1">
      <alignment horizontal="left" vertical="center"/>
    </xf>
    <xf numFmtId="0" fontId="0" fillId="0" borderId="23" xfId="0" applyFont="1" applyBorder="1" applyAlignment="1">
      <alignment vertical="center" wrapText="1"/>
    </xf>
    <xf numFmtId="0" fontId="51" fillId="0" borderId="23" xfId="0" applyFont="1" applyBorder="1" applyAlignment="1">
      <alignment vertical="center" wrapText="1"/>
    </xf>
    <xf numFmtId="0" fontId="51" fillId="0" borderId="42" xfId="0" applyFont="1" applyBorder="1" applyAlignment="1">
      <alignment vertical="center" wrapText="1"/>
    </xf>
    <xf numFmtId="0" fontId="17" fillId="0" borderId="26" xfId="0" applyFont="1" applyBorder="1" applyAlignment="1">
      <alignment horizontal="left" vertical="center" wrapText="1"/>
    </xf>
    <xf numFmtId="0" fontId="17" fillId="0" borderId="120" xfId="0" applyFont="1" applyBorder="1" applyAlignment="1">
      <alignment horizontal="left" vertical="center" wrapText="1"/>
    </xf>
    <xf numFmtId="0" fontId="21" fillId="0" borderId="37" xfId="0" applyFont="1" applyBorder="1" applyAlignment="1">
      <alignment horizontal="center" vertical="center" wrapText="1"/>
    </xf>
    <xf numFmtId="0" fontId="21" fillId="0" borderId="36" xfId="0" applyFont="1" applyBorder="1" applyAlignment="1">
      <alignment horizontal="center" vertical="center" wrapText="1"/>
    </xf>
    <xf numFmtId="0" fontId="17" fillId="0" borderId="27" xfId="0" applyFont="1" applyBorder="1" applyAlignment="1">
      <alignment horizontal="left" vertical="center" wrapText="1"/>
    </xf>
    <xf numFmtId="0" fontId="17" fillId="0" borderId="80" xfId="0" applyFont="1" applyBorder="1" applyAlignment="1">
      <alignment horizontal="left" vertical="center" wrapText="1"/>
    </xf>
    <xf numFmtId="0" fontId="19" fillId="0" borderId="39" xfId="0" applyFont="1" applyBorder="1" applyAlignment="1">
      <alignment horizontal="left" vertical="center" wrapText="1"/>
    </xf>
    <xf numFmtId="0" fontId="19" fillId="0" borderId="74" xfId="0" applyFont="1" applyBorder="1" applyAlignment="1">
      <alignment horizontal="left" vertical="center" wrapText="1"/>
    </xf>
    <xf numFmtId="0" fontId="32" fillId="0" borderId="43" xfId="0" applyFont="1" applyBorder="1" applyAlignment="1">
      <alignment horizontal="center" vertical="center" wrapText="1"/>
    </xf>
    <xf numFmtId="0" fontId="32" fillId="0" borderId="74"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75" xfId="0" applyFont="1" applyBorder="1" applyAlignment="1">
      <alignment horizontal="center" vertical="center" wrapText="1"/>
    </xf>
    <xf numFmtId="0" fontId="19" fillId="0" borderId="62" xfId="0" applyFont="1" applyBorder="1" applyAlignment="1">
      <alignment horizontal="center" vertical="center"/>
    </xf>
    <xf numFmtId="0" fontId="19" fillId="0" borderId="51"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19" fillId="0" borderId="68" xfId="0" applyFont="1" applyBorder="1" applyAlignment="1">
      <alignment horizontal="center" vertical="center"/>
    </xf>
    <xf numFmtId="0" fontId="19" fillId="0" borderId="91" xfId="0" applyFont="1" applyBorder="1" applyAlignment="1">
      <alignment horizontal="center" vertical="center"/>
    </xf>
    <xf numFmtId="177" fontId="19" fillId="3" borderId="89" xfId="0" applyNumberFormat="1" applyFont="1" applyFill="1" applyBorder="1" applyAlignment="1">
      <alignment horizontal="right" vertical="center"/>
    </xf>
    <xf numFmtId="177" fontId="19" fillId="3" borderId="90" xfId="0" applyNumberFormat="1" applyFont="1" applyFill="1" applyBorder="1" applyAlignment="1">
      <alignment horizontal="right" vertical="center"/>
    </xf>
    <xf numFmtId="0" fontId="51" fillId="0" borderId="0" xfId="0" applyFont="1" applyBorder="1" applyAlignment="1">
      <alignment horizontal="left" vertical="center" wrapText="1"/>
    </xf>
    <xf numFmtId="0" fontId="19" fillId="3" borderId="1" xfId="0" applyFont="1" applyFill="1" applyBorder="1" applyAlignment="1">
      <alignment horizontal="center" vertical="center"/>
    </xf>
    <xf numFmtId="0" fontId="19" fillId="3" borderId="27" xfId="0" applyFont="1" applyFill="1" applyBorder="1" applyAlignment="1">
      <alignment horizontal="center" vertical="center"/>
    </xf>
    <xf numFmtId="0" fontId="19" fillId="0" borderId="20" xfId="0" applyFont="1" applyBorder="1" applyAlignment="1">
      <alignment horizontal="center" vertical="center"/>
    </xf>
    <xf numFmtId="0" fontId="19" fillId="0" borderId="22" xfId="0" applyFont="1" applyBorder="1" applyAlignment="1">
      <alignment horizontal="center" vertical="center"/>
    </xf>
    <xf numFmtId="176" fontId="19" fillId="2" borderId="95" xfId="0" applyNumberFormat="1" applyFont="1" applyFill="1" applyBorder="1" applyAlignment="1">
      <alignment horizontal="center" vertical="center"/>
    </xf>
    <xf numFmtId="176" fontId="19" fillId="2" borderId="97" xfId="0" applyNumberFormat="1" applyFont="1" applyFill="1" applyBorder="1" applyAlignment="1">
      <alignment horizontal="center" vertical="center"/>
    </xf>
    <xf numFmtId="0" fontId="19" fillId="0" borderId="70" xfId="0" applyFont="1" applyBorder="1" applyAlignment="1">
      <alignment horizontal="center" vertical="center"/>
    </xf>
    <xf numFmtId="0" fontId="19" fillId="0" borderId="93" xfId="0" applyFont="1" applyBorder="1" applyAlignment="1">
      <alignment horizontal="center" vertical="center"/>
    </xf>
    <xf numFmtId="0" fontId="19" fillId="0" borderId="94" xfId="0" applyFont="1" applyBorder="1" applyAlignment="1">
      <alignment horizontal="center" vertical="center"/>
    </xf>
    <xf numFmtId="0" fontId="19" fillId="0" borderId="100" xfId="0" applyFont="1" applyBorder="1" applyAlignment="1">
      <alignment horizontal="center" vertical="center"/>
    </xf>
    <xf numFmtId="176" fontId="19" fillId="2" borderId="96" xfId="0" applyNumberFormat="1" applyFont="1" applyFill="1" applyBorder="1" applyAlignment="1">
      <alignment horizontal="center" vertical="center"/>
    </xf>
    <xf numFmtId="0" fontId="16" fillId="0" borderId="21" xfId="0" applyFont="1" applyFill="1" applyBorder="1" applyAlignment="1">
      <alignment horizontal="center" vertical="center"/>
    </xf>
    <xf numFmtId="0" fontId="18" fillId="0" borderId="27" xfId="0" applyFont="1" applyBorder="1" applyAlignment="1">
      <alignment horizontal="center" vertical="center" wrapText="1"/>
    </xf>
    <xf numFmtId="0" fontId="17" fillId="0" borderId="0" xfId="0" applyFont="1" applyAlignment="1">
      <alignment vertical="center" wrapText="1"/>
    </xf>
    <xf numFmtId="0" fontId="17" fillId="0" borderId="0" xfId="0" applyFont="1" applyFill="1" applyBorder="1" applyAlignment="1">
      <alignment vertical="center" wrapText="1"/>
    </xf>
    <xf numFmtId="0" fontId="19" fillId="0" borderId="36" xfId="0" applyFont="1" applyBorder="1" applyAlignment="1">
      <alignment horizontal="center" vertical="center"/>
    </xf>
    <xf numFmtId="0" fontId="19" fillId="0" borderId="77" xfId="0" applyFont="1" applyBorder="1" applyAlignment="1">
      <alignment horizontal="center" vertical="center"/>
    </xf>
    <xf numFmtId="0" fontId="17" fillId="0" borderId="23" xfId="0" applyFont="1" applyBorder="1" applyAlignment="1">
      <alignment horizontal="center" vertical="center"/>
    </xf>
    <xf numFmtId="0" fontId="17" fillId="0" borderId="39" xfId="0" applyFont="1" applyBorder="1" applyAlignment="1">
      <alignment horizontal="center" vertical="center"/>
    </xf>
    <xf numFmtId="0" fontId="17" fillId="0" borderId="74" xfId="0" applyFont="1" applyBorder="1" applyAlignment="1">
      <alignment horizontal="center" vertical="center"/>
    </xf>
    <xf numFmtId="0" fontId="17" fillId="0" borderId="45" xfId="0" applyFont="1" applyBorder="1" applyAlignment="1">
      <alignment horizontal="center" vertical="center" wrapText="1"/>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19" fillId="0" borderId="32" xfId="0" applyFont="1" applyBorder="1" applyAlignment="1">
      <alignment horizontal="left" vertical="center"/>
    </xf>
    <xf numFmtId="0" fontId="19" fillId="0" borderId="41" xfId="0" applyFont="1" applyBorder="1" applyAlignment="1">
      <alignment horizontal="left" vertical="center"/>
    </xf>
    <xf numFmtId="0" fontId="19" fillId="0" borderId="11" xfId="0" applyFont="1" applyBorder="1" applyAlignment="1">
      <alignment horizontal="left" vertical="center" wrapText="1"/>
    </xf>
    <xf numFmtId="0" fontId="19" fillId="0" borderId="0" xfId="0" applyFont="1" applyBorder="1" applyAlignment="1">
      <alignment horizontal="left" vertical="center" wrapText="1"/>
    </xf>
    <xf numFmtId="0" fontId="19" fillId="0" borderId="3" xfId="0" applyFont="1" applyBorder="1" applyAlignment="1">
      <alignment horizontal="left" vertical="center" wrapText="1"/>
    </xf>
    <xf numFmtId="0" fontId="0" fillId="0" borderId="8" xfId="0" applyFont="1" applyBorder="1" applyAlignment="1">
      <alignment horizontal="left" vertical="center" wrapText="1"/>
    </xf>
    <xf numFmtId="0" fontId="0" fillId="0" borderId="6" xfId="0" applyFont="1" applyBorder="1" applyAlignment="1">
      <alignment horizontal="left" vertical="center" wrapText="1"/>
    </xf>
    <xf numFmtId="0" fontId="0" fillId="0" borderId="4" xfId="0" applyFont="1" applyBorder="1" applyAlignment="1">
      <alignment horizontal="left" vertical="center" wrapText="1"/>
    </xf>
    <xf numFmtId="0" fontId="19" fillId="0" borderId="23" xfId="0" applyFont="1" applyBorder="1" applyAlignment="1">
      <alignment horizontal="left" vertical="center"/>
    </xf>
    <xf numFmtId="0" fontId="19" fillId="0" borderId="42" xfId="0" applyFont="1" applyBorder="1" applyAlignment="1">
      <alignment horizontal="left" vertical="center"/>
    </xf>
    <xf numFmtId="0" fontId="63" fillId="0" borderId="0" xfId="0" applyFont="1" applyAlignment="1">
      <alignment horizontal="center" vertical="center"/>
    </xf>
    <xf numFmtId="0" fontId="29" fillId="0" borderId="84" xfId="0" applyFont="1" applyBorder="1" applyAlignment="1">
      <alignment horizontal="center" vertical="center"/>
    </xf>
    <xf numFmtId="0" fontId="19" fillId="0" borderId="135" xfId="0" applyFont="1" applyBorder="1" applyAlignment="1">
      <alignment horizontal="center" vertical="center"/>
    </xf>
    <xf numFmtId="0" fontId="19" fillId="0" borderId="136" xfId="0" applyFont="1" applyBorder="1" applyAlignment="1">
      <alignment horizontal="center" vertical="center"/>
    </xf>
    <xf numFmtId="0" fontId="19" fillId="0" borderId="137" xfId="0" applyFont="1" applyBorder="1" applyAlignment="1">
      <alignment horizontal="center" vertical="center"/>
    </xf>
    <xf numFmtId="0" fontId="17" fillId="0" borderId="85" xfId="0" applyFont="1" applyBorder="1" applyAlignment="1">
      <alignment horizontal="left" vertical="center"/>
    </xf>
    <xf numFmtId="0" fontId="17" fillId="0" borderId="86" xfId="0" applyFont="1" applyBorder="1" applyAlignment="1">
      <alignment horizontal="left" vertical="center"/>
    </xf>
    <xf numFmtId="0" fontId="17" fillId="0" borderId="87" xfId="0" applyFont="1" applyBorder="1" applyAlignment="1">
      <alignment horizontal="left" vertical="center"/>
    </xf>
    <xf numFmtId="0" fontId="17" fillId="0" borderId="67" xfId="0" applyFont="1" applyBorder="1" applyAlignment="1">
      <alignment horizontal="left" vertical="center"/>
    </xf>
    <xf numFmtId="0" fontId="17" fillId="0" borderId="60" xfId="0" applyFont="1" applyBorder="1" applyAlignment="1">
      <alignment horizontal="left" vertical="center"/>
    </xf>
    <xf numFmtId="0" fontId="17" fillId="0" borderId="88" xfId="0" applyFont="1" applyBorder="1" applyAlignment="1">
      <alignment horizontal="left" vertical="center"/>
    </xf>
    <xf numFmtId="0" fontId="17" fillId="0" borderId="38" xfId="0" applyFont="1" applyBorder="1" applyAlignment="1">
      <alignment horizontal="left" vertical="top"/>
    </xf>
    <xf numFmtId="0" fontId="17" fillId="0" borderId="39" xfId="0" applyFont="1" applyBorder="1" applyAlignment="1">
      <alignment horizontal="left" vertical="top"/>
    </xf>
    <xf numFmtId="0" fontId="17" fillId="0" borderId="40" xfId="0" applyFont="1" applyBorder="1" applyAlignment="1">
      <alignment horizontal="left" vertical="top"/>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62" xfId="0" applyFont="1" applyBorder="1" applyAlignment="1">
      <alignment horizontal="left" vertical="center"/>
    </xf>
    <xf numFmtId="0" fontId="17" fillId="0" borderId="84" xfId="0" applyFont="1" applyBorder="1" applyAlignment="1">
      <alignment horizontal="left" vertical="center"/>
    </xf>
    <xf numFmtId="0" fontId="17" fillId="0" borderId="51" xfId="0" applyFont="1" applyBorder="1" applyAlignment="1">
      <alignment horizontal="left" vertical="center"/>
    </xf>
    <xf numFmtId="0" fontId="17" fillId="0" borderId="62" xfId="0" applyFont="1" applyBorder="1" applyAlignment="1">
      <alignment horizontal="center" vertical="center"/>
    </xf>
    <xf numFmtId="0" fontId="17" fillId="0" borderId="84" xfId="0" applyFont="1" applyBorder="1" applyAlignment="1">
      <alignment horizontal="center" vertical="center"/>
    </xf>
    <xf numFmtId="0" fontId="17" fillId="0" borderId="51" xfId="0" applyFont="1" applyBorder="1" applyAlignment="1">
      <alignment horizontal="center" vertical="center"/>
    </xf>
    <xf numFmtId="0" fontId="17" fillId="0" borderId="29" xfId="0" applyFont="1" applyBorder="1" applyAlignment="1">
      <alignment horizontal="center" vertical="center" wrapText="1"/>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7" fillId="0" borderId="38" xfId="0" applyFont="1" applyBorder="1" applyAlignment="1">
      <alignment horizontal="center" vertical="center" shrinkToFit="1"/>
    </xf>
    <xf numFmtId="0" fontId="17" fillId="0" borderId="40" xfId="0" applyFont="1" applyBorder="1" applyAlignment="1">
      <alignment horizontal="center" vertical="center" shrinkToFit="1"/>
    </xf>
    <xf numFmtId="0" fontId="51" fillId="0" borderId="1" xfId="0" applyFont="1" applyBorder="1" applyAlignment="1">
      <alignment horizontal="center" vertical="center"/>
    </xf>
    <xf numFmtId="0" fontId="51" fillId="0" borderId="27" xfId="0" applyFont="1" applyBorder="1" applyAlignment="1">
      <alignment horizontal="center" vertical="center"/>
    </xf>
    <xf numFmtId="0" fontId="17" fillId="0" borderId="7" xfId="0" applyFont="1" applyBorder="1" applyAlignment="1">
      <alignment horizontal="center" vertical="center" wrapText="1"/>
    </xf>
    <xf numFmtId="0" fontId="17" fillId="0" borderId="32" xfId="0" applyFont="1" applyBorder="1" applyAlignment="1">
      <alignment horizontal="center" vertical="center"/>
    </xf>
    <xf numFmtId="0" fontId="17" fillId="0" borderId="41" xfId="0" applyFont="1" applyBorder="1" applyAlignment="1">
      <alignment horizontal="center" vertical="center"/>
    </xf>
    <xf numFmtId="0" fontId="17" fillId="0" borderId="5" xfId="0" applyFont="1" applyBorder="1" applyAlignment="1">
      <alignment horizontal="center" vertical="center" wrapText="1"/>
    </xf>
    <xf numFmtId="0" fontId="17" fillId="0" borderId="42" xfId="0" applyFont="1" applyBorder="1" applyAlignment="1">
      <alignment horizontal="center" vertical="center"/>
    </xf>
    <xf numFmtId="0" fontId="51" fillId="10" borderId="44" xfId="0" applyFont="1" applyFill="1" applyBorder="1" applyAlignment="1">
      <alignment horizontal="center" vertical="center" wrapText="1"/>
    </xf>
    <xf numFmtId="0" fontId="51" fillId="10" borderId="45" xfId="0" applyFont="1" applyFill="1" applyBorder="1" applyAlignment="1">
      <alignment horizontal="center" vertical="center"/>
    </xf>
    <xf numFmtId="0" fontId="17" fillId="0" borderId="43" xfId="0" applyFont="1" applyBorder="1" applyAlignment="1">
      <alignment horizontal="center" vertical="center" wrapText="1"/>
    </xf>
    <xf numFmtId="0" fontId="17" fillId="0" borderId="40" xfId="0" applyFont="1" applyBorder="1" applyAlignment="1">
      <alignment horizontal="center" vertical="center" wrapText="1"/>
    </xf>
    <xf numFmtId="0" fontId="0" fillId="0" borderId="29" xfId="0" applyFont="1" applyBorder="1" applyAlignment="1">
      <alignment horizontal="left" vertical="center" wrapText="1"/>
    </xf>
    <xf numFmtId="0" fontId="0" fillId="0" borderId="117" xfId="0" applyFont="1" applyBorder="1" applyAlignment="1">
      <alignment horizontal="left" vertical="center" wrapText="1"/>
    </xf>
    <xf numFmtId="0" fontId="17" fillId="0" borderId="1" xfId="0" applyFont="1" applyBorder="1" applyAlignment="1">
      <alignment horizontal="center" vertical="center"/>
    </xf>
    <xf numFmtId="0" fontId="17" fillId="0" borderId="27" xfId="0" applyFont="1" applyBorder="1" applyAlignment="1">
      <alignment horizontal="center" vertical="center"/>
    </xf>
    <xf numFmtId="0" fontId="17" fillId="0" borderId="27" xfId="0" applyFont="1" applyBorder="1" applyAlignment="1">
      <alignment horizontal="left" vertical="center"/>
    </xf>
    <xf numFmtId="177" fontId="19" fillId="3" borderId="36" xfId="0" applyNumberFormat="1" applyFont="1" applyFill="1" applyBorder="1" applyAlignment="1">
      <alignment horizontal="right" vertical="center"/>
    </xf>
    <xf numFmtId="0" fontId="19" fillId="0" borderId="81" xfId="0" applyFont="1" applyBorder="1" applyAlignment="1">
      <alignment horizontal="left" vertical="center" wrapText="1"/>
    </xf>
    <xf numFmtId="0" fontId="19" fillId="0" borderId="82" xfId="0" applyFont="1" applyBorder="1" applyAlignment="1">
      <alignment horizontal="left" vertical="center" wrapText="1"/>
    </xf>
    <xf numFmtId="0" fontId="19" fillId="0" borderId="83" xfId="0" applyFont="1" applyBorder="1" applyAlignment="1">
      <alignment horizontal="left" vertical="center" wrapText="1"/>
    </xf>
    <xf numFmtId="0" fontId="17" fillId="0" borderId="98" xfId="0" applyFont="1" applyBorder="1" applyAlignment="1">
      <alignment horizontal="left" vertical="center" wrapText="1"/>
    </xf>
    <xf numFmtId="0" fontId="17" fillId="0" borderId="0" xfId="0" applyFont="1" applyBorder="1" applyAlignment="1">
      <alignment horizontal="left" vertical="center" wrapText="1"/>
    </xf>
    <xf numFmtId="0" fontId="17" fillId="0" borderId="99" xfId="0" applyFont="1" applyBorder="1" applyAlignment="1">
      <alignment horizontal="left" vertical="center" wrapText="1"/>
    </xf>
    <xf numFmtId="0" fontId="19" fillId="0" borderId="98" xfId="0" applyFont="1" applyBorder="1" applyAlignment="1">
      <alignment horizontal="left" vertical="center" wrapText="1"/>
    </xf>
    <xf numFmtId="0" fontId="19" fillId="0" borderId="99" xfId="0" applyFont="1" applyBorder="1" applyAlignment="1">
      <alignment horizontal="left" vertical="center" wrapText="1"/>
    </xf>
    <xf numFmtId="0" fontId="19" fillId="0" borderId="34" xfId="0" applyFont="1" applyBorder="1" applyAlignment="1">
      <alignment horizontal="center" vertical="center"/>
    </xf>
    <xf numFmtId="0" fontId="19" fillId="0" borderId="26" xfId="0" applyFont="1" applyBorder="1" applyAlignment="1">
      <alignment horizontal="center" vertical="center"/>
    </xf>
    <xf numFmtId="0" fontId="19" fillId="0" borderId="73" xfId="0" applyFont="1" applyBorder="1" applyAlignment="1">
      <alignment horizontal="center" vertical="center"/>
    </xf>
    <xf numFmtId="0" fontId="19" fillId="0" borderId="28" xfId="0" applyFont="1" applyBorder="1" applyAlignment="1">
      <alignment horizontal="center" vertical="center"/>
    </xf>
    <xf numFmtId="0" fontId="19" fillId="2" borderId="92" xfId="0" applyFont="1" applyFill="1" applyBorder="1" applyAlignment="1">
      <alignment horizontal="center" vertical="center"/>
    </xf>
    <xf numFmtId="0" fontId="19" fillId="2" borderId="30" xfId="0" applyFont="1" applyFill="1" applyBorder="1" applyAlignment="1">
      <alignment horizontal="center" vertical="center"/>
    </xf>
    <xf numFmtId="0" fontId="19" fillId="0" borderId="53" xfId="0" applyFont="1" applyBorder="1" applyAlignment="1">
      <alignment horizontal="center" vertical="center"/>
    </xf>
    <xf numFmtId="0" fontId="19" fillId="0" borderId="29" xfId="0" applyFont="1" applyBorder="1" applyAlignment="1">
      <alignment horizontal="center" vertical="center"/>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27" fillId="0" borderId="13" xfId="0" applyFont="1" applyBorder="1" applyAlignment="1">
      <alignment horizontal="center" vertical="center"/>
    </xf>
    <xf numFmtId="0" fontId="27" fillId="0" borderId="0" xfId="0" applyFont="1" applyBorder="1" applyAlignment="1">
      <alignment horizontal="center" vertical="center"/>
    </xf>
    <xf numFmtId="0" fontId="19" fillId="0" borderId="12" xfId="0" applyFont="1" applyBorder="1" applyAlignment="1">
      <alignment horizontal="center" vertical="center"/>
    </xf>
    <xf numFmtId="0" fontId="19" fillId="0" borderId="7" xfId="0" applyFont="1" applyBorder="1" applyAlignment="1">
      <alignment horizontal="center" vertical="center" wrapText="1"/>
    </xf>
    <xf numFmtId="0" fontId="19" fillId="0" borderId="103" xfId="0" applyFont="1" applyBorder="1" applyAlignment="1">
      <alignment horizontal="left" vertical="center" wrapText="1"/>
    </xf>
    <xf numFmtId="0" fontId="19" fillId="0" borderId="104" xfId="0" applyFont="1" applyBorder="1" applyAlignment="1">
      <alignment horizontal="left" vertical="center" wrapText="1"/>
    </xf>
    <xf numFmtId="0" fontId="19" fillId="0" borderId="105" xfId="0" applyFont="1" applyBorder="1" applyAlignment="1">
      <alignment horizontal="left" vertical="center" wrapText="1"/>
    </xf>
    <xf numFmtId="0" fontId="19" fillId="0" borderId="20" xfId="0" applyFont="1" applyBorder="1" applyAlignment="1">
      <alignment horizontal="left" vertical="center" wrapText="1"/>
    </xf>
    <xf numFmtId="0" fontId="19" fillId="0" borderId="32"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8" fillId="0" borderId="109" xfId="0" applyFont="1" applyBorder="1" applyAlignment="1">
      <alignment horizontal="left" vertical="center" wrapText="1"/>
    </xf>
    <xf numFmtId="0" fontId="18" fillId="0" borderId="110" xfId="0" applyFont="1" applyBorder="1" applyAlignment="1">
      <alignment horizontal="left" vertical="center" wrapText="1"/>
    </xf>
    <xf numFmtId="0" fontId="18" fillId="0" borderId="111" xfId="0" applyFont="1" applyBorder="1" applyAlignment="1">
      <alignment horizontal="left" vertical="center" wrapText="1"/>
    </xf>
    <xf numFmtId="0" fontId="19" fillId="0" borderId="11" xfId="0" applyFont="1" applyBorder="1" applyAlignment="1">
      <alignment horizontal="center" vertical="center"/>
    </xf>
    <xf numFmtId="0" fontId="19" fillId="0" borderId="3" xfId="0" applyFont="1" applyBorder="1" applyAlignment="1">
      <alignment horizontal="center" vertical="center"/>
    </xf>
    <xf numFmtId="0" fontId="19" fillId="0" borderId="71" xfId="0" applyFont="1" applyBorder="1" applyAlignment="1">
      <alignment horizontal="center" vertical="center"/>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54" fillId="0" borderId="33" xfId="0" applyFont="1" applyBorder="1" applyAlignment="1">
      <alignment horizontal="left" vertical="center" wrapText="1"/>
    </xf>
    <xf numFmtId="0" fontId="50" fillId="0" borderId="33" xfId="0" applyFont="1" applyBorder="1" applyAlignment="1">
      <alignment horizontal="left" vertical="center" wrapText="1"/>
    </xf>
    <xf numFmtId="0" fontId="50" fillId="0" borderId="49" xfId="0" applyFont="1" applyBorder="1" applyAlignment="1">
      <alignment horizontal="left" vertical="center" wrapText="1"/>
    </xf>
    <xf numFmtId="0" fontId="0" fillId="0" borderId="115" xfId="0" applyFont="1" applyBorder="1" applyAlignment="1">
      <alignment horizontal="left" vertical="center" wrapText="1"/>
    </xf>
    <xf numFmtId="0" fontId="0" fillId="0" borderId="116" xfId="0" applyFont="1" applyBorder="1" applyAlignment="1">
      <alignment horizontal="left" vertical="center" wrapText="1"/>
    </xf>
    <xf numFmtId="0" fontId="19" fillId="0" borderId="77" xfId="0" applyFont="1" applyBorder="1" applyAlignment="1">
      <alignment horizontal="left" vertical="center" wrapText="1"/>
    </xf>
    <xf numFmtId="0" fontId="0" fillId="0" borderId="2" xfId="0" applyFont="1" applyBorder="1" applyAlignment="1">
      <alignment horizontal="left" vertical="center" wrapText="1"/>
    </xf>
    <xf numFmtId="0" fontId="19" fillId="0" borderId="121" xfId="0" applyFont="1" applyBorder="1" applyAlignment="1">
      <alignment horizontal="left" vertical="center" wrapText="1"/>
    </xf>
    <xf numFmtId="0" fontId="19" fillId="0" borderId="118" xfId="0" applyFont="1" applyBorder="1" applyAlignment="1">
      <alignment horizontal="left" vertical="center" wrapText="1"/>
    </xf>
    <xf numFmtId="0" fontId="19" fillId="0" borderId="119" xfId="0" applyFont="1" applyBorder="1" applyAlignment="1">
      <alignment horizontal="left" vertical="center" wrapText="1"/>
    </xf>
    <xf numFmtId="0" fontId="19" fillId="0" borderId="114" xfId="0" applyFont="1" applyBorder="1" applyAlignment="1">
      <alignment horizontal="left" vertical="center" wrapText="1"/>
    </xf>
    <xf numFmtId="0" fontId="19" fillId="0" borderId="115" xfId="0" applyFont="1" applyBorder="1" applyAlignment="1">
      <alignment horizontal="left" vertical="center" wrapText="1"/>
    </xf>
    <xf numFmtId="0" fontId="19" fillId="0" borderId="116" xfId="0" applyFont="1" applyBorder="1" applyAlignment="1">
      <alignment horizontal="left" vertical="center" wrapText="1"/>
    </xf>
    <xf numFmtId="0" fontId="51" fillId="0" borderId="27" xfId="0" applyFont="1" applyBorder="1" applyAlignment="1">
      <alignment horizontal="left" vertical="center" wrapText="1"/>
    </xf>
    <xf numFmtId="0" fontId="19" fillId="0" borderId="86" xfId="0" applyFont="1" applyBorder="1" applyAlignment="1">
      <alignment horizontal="left" vertical="center" wrapText="1"/>
    </xf>
    <xf numFmtId="0" fontId="19" fillId="0" borderId="113" xfId="0" applyFont="1" applyBorder="1" applyAlignment="1">
      <alignment horizontal="left" vertical="center" wrapText="1"/>
    </xf>
    <xf numFmtId="0" fontId="0" fillId="0" borderId="102" xfId="0" applyFont="1" applyBorder="1" applyAlignment="1">
      <alignment horizontal="left" vertical="center" wrapText="1"/>
    </xf>
    <xf numFmtId="0" fontId="0" fillId="0" borderId="77" xfId="0" applyFont="1" applyBorder="1" applyAlignment="1">
      <alignment horizontal="left" vertical="center" wrapText="1"/>
    </xf>
    <xf numFmtId="0" fontId="15" fillId="0" borderId="38" xfId="0" applyFont="1" applyBorder="1" applyAlignment="1">
      <alignment horizontal="right" vertical="center"/>
    </xf>
    <xf numFmtId="0" fontId="19" fillId="0" borderId="39" xfId="0" applyFont="1" applyBorder="1" applyAlignment="1">
      <alignment horizontal="right" vertical="center"/>
    </xf>
    <xf numFmtId="177" fontId="19" fillId="2" borderId="37" xfId="0" applyNumberFormat="1" applyFont="1" applyFill="1" applyBorder="1" applyAlignment="1">
      <alignment horizontal="right" vertical="center"/>
    </xf>
    <xf numFmtId="177" fontId="19" fillId="2" borderId="112" xfId="0" applyNumberFormat="1" applyFont="1" applyFill="1" applyBorder="1" applyAlignment="1">
      <alignment horizontal="right" vertical="center"/>
    </xf>
    <xf numFmtId="177" fontId="19" fillId="0" borderId="36" xfId="0" applyNumberFormat="1" applyFont="1" applyBorder="1" applyAlignment="1">
      <alignment horizontal="right" vertical="center"/>
    </xf>
    <xf numFmtId="0" fontId="0" fillId="0" borderId="20" xfId="0" applyFont="1" applyBorder="1" applyAlignment="1">
      <alignment horizontal="center" vertical="center" wrapText="1" shrinkToFit="1"/>
    </xf>
    <xf numFmtId="0" fontId="0" fillId="0" borderId="21"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0" xfId="0" applyFont="1" applyAlignment="1">
      <alignment vertical="center" wrapText="1"/>
    </xf>
    <xf numFmtId="0" fontId="21" fillId="0" borderId="44" xfId="0" applyFont="1" applyBorder="1" applyAlignment="1">
      <alignment horizontal="center" vertical="center"/>
    </xf>
    <xf numFmtId="0" fontId="21" fillId="0" borderId="46" xfId="0" applyFont="1" applyBorder="1" applyAlignment="1">
      <alignment horizontal="center" vertical="center"/>
    </xf>
    <xf numFmtId="0" fontId="19" fillId="0" borderId="33" xfId="0" applyFont="1" applyBorder="1" applyAlignment="1">
      <alignment horizontal="left" vertical="center" wrapText="1"/>
    </xf>
    <xf numFmtId="0" fontId="19" fillId="0" borderId="58" xfId="0" applyFont="1" applyBorder="1" applyAlignment="1">
      <alignment horizontal="left" vertical="center" wrapText="1"/>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32" fillId="0" borderId="44" xfId="0" applyFont="1" applyBorder="1" applyAlignment="1">
      <alignment horizontal="center" vertical="center"/>
    </xf>
    <xf numFmtId="0" fontId="32" fillId="0" borderId="46" xfId="0" applyFont="1" applyBorder="1" applyAlignment="1">
      <alignment horizontal="center" vertical="center"/>
    </xf>
    <xf numFmtId="0" fontId="21" fillId="0" borderId="23" xfId="0" applyFont="1" applyBorder="1" applyAlignment="1">
      <alignment horizontal="center" vertical="center"/>
    </xf>
    <xf numFmtId="0" fontId="21" fillId="0" borderId="42" xfId="0" applyFont="1" applyBorder="1" applyAlignment="1">
      <alignment horizontal="center" vertical="center"/>
    </xf>
    <xf numFmtId="0" fontId="51" fillId="0" borderId="29" xfId="0" applyFont="1" applyBorder="1" applyAlignment="1">
      <alignment horizontal="left" vertical="center" wrapText="1"/>
    </xf>
    <xf numFmtId="0" fontId="51" fillId="0" borderId="117" xfId="0" applyFont="1" applyBorder="1" applyAlignment="1">
      <alignment horizontal="left" vertical="center" wrapText="1"/>
    </xf>
    <xf numFmtId="0" fontId="21" fillId="0" borderId="45" xfId="0" applyFont="1" applyBorder="1" applyAlignment="1">
      <alignment horizontal="center" vertical="center"/>
    </xf>
    <xf numFmtId="0" fontId="34" fillId="0" borderId="11" xfId="0" applyFont="1" applyBorder="1" applyAlignment="1">
      <alignment horizontal="center" vertical="center"/>
    </xf>
    <xf numFmtId="0" fontId="34" fillId="0" borderId="3" xfId="0" applyFont="1" applyBorder="1" applyAlignment="1">
      <alignment horizontal="center" vertical="center"/>
    </xf>
    <xf numFmtId="0" fontId="34" fillId="0" borderId="8" xfId="0" applyFont="1" applyBorder="1" applyAlignment="1">
      <alignment horizontal="center" vertical="center"/>
    </xf>
    <xf numFmtId="0" fontId="34" fillId="0" borderId="4" xfId="0" applyFont="1" applyBorder="1" applyAlignment="1">
      <alignment horizontal="center" vertical="center"/>
    </xf>
    <xf numFmtId="0" fontId="19" fillId="0" borderId="37" xfId="0" applyFont="1" applyBorder="1" applyAlignment="1">
      <alignment horizontal="center" vertical="center"/>
    </xf>
    <xf numFmtId="0" fontId="25" fillId="0" borderId="151" xfId="0" applyFont="1" applyBorder="1" applyAlignment="1">
      <alignment horizontal="left" vertical="center" wrapText="1"/>
    </xf>
    <xf numFmtId="0" fontId="25" fillId="0" borderId="149" xfId="0" applyFont="1" applyBorder="1" applyAlignment="1">
      <alignment horizontal="left" vertical="center" wrapText="1"/>
    </xf>
    <xf numFmtId="0" fontId="25" fillId="0" borderId="150" xfId="0" applyFont="1" applyBorder="1" applyAlignment="1">
      <alignment horizontal="left" vertical="center" wrapText="1"/>
    </xf>
    <xf numFmtId="0" fontId="18" fillId="0" borderId="148" xfId="0" applyFont="1" applyBorder="1" applyAlignment="1">
      <alignment horizontal="center" vertical="center"/>
    </xf>
    <xf numFmtId="0" fontId="18" fillId="0" borderId="150" xfId="0" applyFont="1" applyBorder="1" applyAlignment="1">
      <alignment horizontal="center" vertical="center"/>
    </xf>
    <xf numFmtId="0" fontId="50" fillId="0" borderId="151" xfId="0" applyFont="1" applyBorder="1" applyAlignment="1">
      <alignment horizontal="left" vertical="center" wrapText="1"/>
    </xf>
    <xf numFmtId="0" fontId="50" fillId="0" borderId="149" xfId="0" applyFont="1" applyBorder="1" applyAlignment="1">
      <alignment horizontal="left" vertical="center" wrapText="1"/>
    </xf>
    <xf numFmtId="0" fontId="50" fillId="0" borderId="150" xfId="0" applyFont="1" applyBorder="1" applyAlignment="1">
      <alignment horizontal="left" vertical="center" wrapText="1"/>
    </xf>
    <xf numFmtId="0" fontId="54" fillId="0" borderId="152" xfId="0" applyFont="1" applyBorder="1" applyAlignment="1">
      <alignment horizontal="center" vertical="center" wrapText="1"/>
    </xf>
    <xf numFmtId="0" fontId="54" fillId="0" borderId="153" xfId="0" applyFont="1" applyBorder="1" applyAlignment="1">
      <alignment horizontal="center" vertical="center" wrapText="1"/>
    </xf>
    <xf numFmtId="0" fontId="0" fillId="0" borderId="39" xfId="0" applyFont="1" applyBorder="1" applyAlignment="1">
      <alignment horizontal="left" vertical="center"/>
    </xf>
    <xf numFmtId="0" fontId="0" fillId="0" borderId="74" xfId="0" applyFont="1" applyBorder="1" applyAlignment="1">
      <alignment horizontal="left" vertical="center"/>
    </xf>
    <xf numFmtId="0" fontId="17" fillId="0" borderId="1" xfId="0" applyFont="1" applyFill="1" applyBorder="1" applyAlignment="1">
      <alignment horizontal="center" vertical="center"/>
    </xf>
    <xf numFmtId="0" fontId="17" fillId="0" borderId="27"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80" xfId="0" applyFont="1" applyFill="1" applyBorder="1" applyAlignment="1">
      <alignment horizontal="center" vertical="center"/>
    </xf>
    <xf numFmtId="0" fontId="0" fillId="0" borderId="126" xfId="0" applyFont="1" applyBorder="1" applyAlignment="1">
      <alignment vertical="center" wrapText="1"/>
    </xf>
    <xf numFmtId="0" fontId="0" fillId="0" borderId="122" xfId="0" applyFont="1" applyBorder="1" applyAlignment="1">
      <alignment vertical="center" wrapText="1"/>
    </xf>
    <xf numFmtId="0" fontId="0" fillId="0" borderId="75" xfId="0" applyFont="1" applyBorder="1" applyAlignment="1">
      <alignment vertical="center" wrapText="1"/>
    </xf>
    <xf numFmtId="177" fontId="19" fillId="4" borderId="9" xfId="0" applyNumberFormat="1" applyFont="1" applyFill="1" applyBorder="1" applyAlignment="1">
      <alignment horizontal="center" vertical="center"/>
    </xf>
    <xf numFmtId="177" fontId="19" fillId="4" borderId="2" xfId="0" applyNumberFormat="1" applyFont="1" applyFill="1" applyBorder="1" applyAlignment="1">
      <alignment horizontal="center" vertical="center"/>
    </xf>
    <xf numFmtId="177" fontId="19" fillId="4" borderId="11" xfId="0" applyNumberFormat="1" applyFont="1" applyFill="1" applyBorder="1" applyAlignment="1">
      <alignment horizontal="center" vertical="center"/>
    </xf>
    <xf numFmtId="177" fontId="19" fillId="4" borderId="3" xfId="0" applyNumberFormat="1" applyFont="1" applyFill="1" applyBorder="1" applyAlignment="1">
      <alignment horizontal="center" vertical="center"/>
    </xf>
    <xf numFmtId="177" fontId="19" fillId="4" borderId="8" xfId="0" applyNumberFormat="1" applyFont="1" applyFill="1" applyBorder="1" applyAlignment="1">
      <alignment horizontal="center" vertical="center"/>
    </xf>
    <xf numFmtId="177" fontId="19" fillId="4" borderId="4" xfId="0" applyNumberFormat="1" applyFont="1" applyFill="1" applyBorder="1" applyAlignment="1">
      <alignment horizontal="center" vertical="center"/>
    </xf>
    <xf numFmtId="0" fontId="15" fillId="0" borderId="38" xfId="0" applyFont="1" applyBorder="1" applyAlignment="1">
      <alignment horizontal="center" vertical="center" wrapText="1"/>
    </xf>
    <xf numFmtId="0" fontId="15" fillId="0" borderId="74" xfId="0" applyFont="1" applyBorder="1">
      <alignment vertical="center"/>
    </xf>
    <xf numFmtId="0" fontId="0" fillId="0" borderId="0" xfId="0" applyFont="1" applyBorder="1" applyAlignment="1">
      <alignment horizontal="left" vertical="top" wrapText="1"/>
    </xf>
    <xf numFmtId="0" fontId="0" fillId="0" borderId="3" xfId="0" applyFont="1" applyBorder="1" applyAlignment="1">
      <alignment horizontal="left" vertical="top" wrapText="1"/>
    </xf>
    <xf numFmtId="0" fontId="0" fillId="0" borderId="64" xfId="0" applyFont="1" applyBorder="1" applyAlignment="1">
      <alignment horizontal="left" vertical="center" wrapText="1"/>
    </xf>
    <xf numFmtId="0" fontId="0" fillId="0" borderId="65" xfId="0" applyFont="1" applyBorder="1" applyAlignment="1">
      <alignment horizontal="left" vertical="center" wrapText="1"/>
    </xf>
    <xf numFmtId="0" fontId="0" fillId="0" borderId="146" xfId="0" applyFont="1" applyBorder="1" applyAlignment="1">
      <alignment horizontal="left" vertical="center" wrapText="1"/>
    </xf>
    <xf numFmtId="0" fontId="0" fillId="0" borderId="147" xfId="0" applyFont="1" applyBorder="1" applyAlignment="1">
      <alignment horizontal="left" vertical="center" wrapText="1"/>
    </xf>
    <xf numFmtId="0" fontId="17" fillId="0" borderId="0" xfId="0" applyFont="1" applyFill="1" applyAlignment="1">
      <alignment horizontal="left" vertical="center" wrapText="1"/>
    </xf>
    <xf numFmtId="0" fontId="19" fillId="0" borderId="1" xfId="0" applyFont="1" applyBorder="1" applyAlignment="1">
      <alignment horizontal="center" vertical="center" shrinkToFit="1"/>
    </xf>
    <xf numFmtId="0" fontId="19" fillId="0" borderId="27" xfId="0" applyFont="1" applyBorder="1" applyAlignment="1">
      <alignment horizontal="center" vertical="center" shrinkToFit="1"/>
    </xf>
    <xf numFmtId="183" fontId="19" fillId="0" borderId="27" xfId="0" applyNumberFormat="1" applyFont="1" applyBorder="1" applyAlignment="1">
      <alignment horizontal="center" vertical="center"/>
    </xf>
    <xf numFmtId="183" fontId="19" fillId="0" borderId="80" xfId="0" applyNumberFormat="1" applyFont="1" applyBorder="1" applyAlignment="1">
      <alignment horizontal="center" vertical="center"/>
    </xf>
    <xf numFmtId="0" fontId="17" fillId="0" borderId="1"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9" fillId="0" borderId="0" xfId="0" applyFont="1" applyFill="1" applyAlignment="1">
      <alignment horizontal="left" vertical="center" wrapText="1"/>
    </xf>
    <xf numFmtId="0" fontId="19" fillId="0" borderId="0" xfId="0" applyFont="1" applyFill="1" applyAlignment="1">
      <alignment horizontal="left" vertical="center"/>
    </xf>
    <xf numFmtId="0" fontId="17" fillId="0" borderId="81" xfId="0" applyFont="1" applyBorder="1" applyAlignment="1">
      <alignment horizontal="left" vertical="center" wrapText="1"/>
    </xf>
    <xf numFmtId="0" fontId="19" fillId="0" borderId="82" xfId="0" applyFont="1" applyBorder="1" applyAlignment="1">
      <alignment horizontal="left" vertical="center"/>
    </xf>
    <xf numFmtId="0" fontId="19" fillId="0" borderId="83" xfId="0" applyFont="1" applyBorder="1" applyAlignment="1">
      <alignment horizontal="left" vertical="center"/>
    </xf>
    <xf numFmtId="0" fontId="19" fillId="0" borderId="1" xfId="0" applyFont="1" applyBorder="1" applyAlignment="1">
      <alignment horizontal="center" vertical="center" wrapText="1"/>
    </xf>
    <xf numFmtId="0" fontId="19" fillId="0" borderId="27" xfId="0" applyFont="1" applyBorder="1" applyAlignment="1">
      <alignment horizontal="center" vertical="center" wrapText="1"/>
    </xf>
    <xf numFmtId="183" fontId="19" fillId="7" borderId="27" xfId="0" applyNumberFormat="1" applyFont="1" applyFill="1" applyBorder="1" applyAlignment="1">
      <alignment horizontal="center" vertical="center"/>
    </xf>
    <xf numFmtId="183" fontId="19" fillId="7" borderId="80" xfId="0" applyNumberFormat="1" applyFont="1" applyFill="1" applyBorder="1" applyAlignment="1">
      <alignment horizontal="center" vertical="center"/>
    </xf>
    <xf numFmtId="0" fontId="0" fillId="0" borderId="7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101"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34" fillId="0" borderId="76" xfId="0" applyFont="1" applyFill="1" applyBorder="1" applyAlignment="1">
      <alignment horizontal="center" vertical="center"/>
    </xf>
    <xf numFmtId="0" fontId="34" fillId="0" borderId="77"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74" xfId="0" applyFont="1" applyFill="1" applyBorder="1" applyAlignment="1">
      <alignment horizontal="center" vertical="center"/>
    </xf>
    <xf numFmtId="0" fontId="0" fillId="0" borderId="66" xfId="0" applyFont="1" applyFill="1" applyBorder="1" applyAlignment="1">
      <alignment vertical="center" wrapText="1"/>
    </xf>
    <xf numFmtId="0" fontId="0" fillId="0" borderId="60" xfId="0" applyFont="1" applyFill="1" applyBorder="1" applyAlignment="1">
      <alignment vertical="center" wrapText="1"/>
    </xf>
    <xf numFmtId="0" fontId="0" fillId="0" borderId="61" xfId="0" applyFont="1" applyFill="1" applyBorder="1" applyAlignment="1">
      <alignment vertical="center" wrapText="1"/>
    </xf>
    <xf numFmtId="0" fontId="34" fillId="0" borderId="69" xfId="0" applyFont="1" applyFill="1" applyBorder="1" applyAlignment="1">
      <alignment horizontal="center" vertical="center"/>
    </xf>
    <xf numFmtId="0" fontId="34" fillId="0" borderId="70" xfId="0" applyFont="1" applyFill="1" applyBorder="1" applyAlignment="1">
      <alignment horizontal="center" vertical="center"/>
    </xf>
    <xf numFmtId="0" fontId="0" fillId="0" borderId="64" xfId="0" applyFont="1" applyFill="1" applyBorder="1" applyAlignment="1">
      <alignment horizontal="left" vertical="center"/>
    </xf>
    <xf numFmtId="0" fontId="0" fillId="0" borderId="65" xfId="0" applyFont="1" applyFill="1" applyBorder="1" applyAlignment="1">
      <alignment horizontal="left" vertical="center"/>
    </xf>
    <xf numFmtId="0" fontId="0" fillId="0" borderId="0" xfId="0" applyAlignment="1">
      <alignment horizontal="left" vertical="center" wrapText="1"/>
    </xf>
    <xf numFmtId="0" fontId="0" fillId="0" borderId="0" xfId="0" applyBorder="1" applyAlignment="1">
      <alignment vertical="center" wrapText="1"/>
    </xf>
    <xf numFmtId="0" fontId="7" fillId="0" borderId="0" xfId="0" applyFont="1" applyAlignment="1">
      <alignment horizontal="center"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38" xfId="0" applyBorder="1" applyAlignment="1">
      <alignment horizontal="left" vertical="center"/>
    </xf>
    <xf numFmtId="0" fontId="0" fillId="0" borderId="40" xfId="0" applyBorder="1" applyAlignment="1">
      <alignment horizontal="left" vertical="center"/>
    </xf>
    <xf numFmtId="0" fontId="0" fillId="0" borderId="128" xfId="0" applyBorder="1" applyAlignment="1">
      <alignment horizontal="center" vertical="center" shrinkToFit="1"/>
    </xf>
    <xf numFmtId="0" fontId="0" fillId="0" borderId="40" xfId="0" applyBorder="1" applyAlignment="1">
      <alignment horizontal="center" vertical="center" shrinkToFit="1"/>
    </xf>
    <xf numFmtId="0" fontId="0" fillId="0" borderId="38" xfId="0" applyBorder="1" applyAlignment="1">
      <alignment horizontal="center" vertical="center"/>
    </xf>
    <xf numFmtId="0" fontId="0" fillId="0" borderId="40" xfId="0" applyBorder="1" applyAlignment="1">
      <alignment horizontal="center" vertical="center"/>
    </xf>
    <xf numFmtId="0" fontId="58" fillId="0" borderId="0" xfId="0" applyFont="1" applyFill="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0" fillId="0" borderId="54" xfId="0" applyBorder="1" applyAlignment="1">
      <alignment horizontal="left" vertical="center"/>
    </xf>
    <xf numFmtId="0" fontId="0" fillId="0" borderId="0" xfId="0" applyBorder="1" applyAlignment="1">
      <alignment horizontal="left" vertical="center"/>
    </xf>
    <xf numFmtId="0" fontId="0" fillId="0" borderId="55" xfId="0" applyBorder="1" applyAlignment="1">
      <alignment horizontal="left" vertical="center"/>
    </xf>
    <xf numFmtId="0" fontId="0" fillId="0" borderId="62" xfId="0" applyBorder="1" applyAlignment="1">
      <alignment horizontal="left" vertical="center"/>
    </xf>
    <xf numFmtId="0" fontId="0" fillId="0" borderId="84" xfId="0" applyBorder="1" applyAlignment="1">
      <alignment horizontal="left" vertical="center"/>
    </xf>
    <xf numFmtId="0" fontId="0" fillId="0" borderId="51" xfId="0" applyBorder="1" applyAlignment="1">
      <alignment horizontal="left" vertical="center"/>
    </xf>
    <xf numFmtId="0" fontId="5" fillId="0" borderId="54" xfId="0" applyFont="1" applyBorder="1" applyAlignment="1">
      <alignment horizontal="right" vertical="center"/>
    </xf>
    <xf numFmtId="0" fontId="5" fillId="0" borderId="0" xfId="0" applyFont="1" applyBorder="1" applyAlignment="1">
      <alignment horizontal="right" vertical="center"/>
    </xf>
    <xf numFmtId="180" fontId="5" fillId="0" borderId="0" xfId="0" applyNumberFormat="1" applyFont="1" applyBorder="1" applyAlignment="1">
      <alignment horizontal="center" vertical="center"/>
    </xf>
    <xf numFmtId="180" fontId="5" fillId="0" borderId="55" xfId="0" applyNumberFormat="1" applyFont="1" applyBorder="1" applyAlignment="1">
      <alignment horizontal="center" vertical="center"/>
    </xf>
    <xf numFmtId="0" fontId="5" fillId="0" borderId="62" xfId="0" applyFont="1" applyBorder="1" applyAlignment="1">
      <alignment horizontal="right" vertical="center"/>
    </xf>
    <xf numFmtId="0" fontId="5" fillId="0" borderId="84" xfId="0" applyFont="1" applyBorder="1" applyAlignment="1">
      <alignment horizontal="right" vertical="center"/>
    </xf>
    <xf numFmtId="0" fontId="5" fillId="0" borderId="84" xfId="0" applyFont="1" applyBorder="1" applyAlignment="1">
      <alignment vertical="center" shrinkToFit="1"/>
    </xf>
    <xf numFmtId="0" fontId="5" fillId="0" borderId="51" xfId="0" applyFont="1" applyBorder="1" applyAlignment="1">
      <alignment vertical="center" shrinkToFit="1"/>
    </xf>
    <xf numFmtId="177" fontId="9" fillId="3" borderId="123" xfId="0" applyNumberFormat="1" applyFont="1" applyFill="1" applyBorder="1" applyAlignment="1">
      <alignment horizontal="right" vertical="center"/>
    </xf>
    <xf numFmtId="177" fontId="9" fillId="3" borderId="124" xfId="0" applyNumberFormat="1" applyFont="1" applyFill="1" applyBorder="1" applyAlignment="1">
      <alignment horizontal="right" vertical="center"/>
    </xf>
    <xf numFmtId="0" fontId="0" fillId="0" borderId="0" xfId="0" applyBorder="1" applyAlignment="1">
      <alignment horizontal="left" vertical="center" wrapText="1"/>
    </xf>
    <xf numFmtId="0" fontId="0" fillId="0" borderId="29" xfId="0" applyFont="1" applyBorder="1" applyAlignment="1">
      <alignment horizontal="right" vertical="top"/>
    </xf>
    <xf numFmtId="0" fontId="0" fillId="0" borderId="26" xfId="0" applyFont="1" applyBorder="1" applyAlignment="1">
      <alignment horizontal="right" vertical="top"/>
    </xf>
    <xf numFmtId="0" fontId="0" fillId="0" borderId="29" xfId="0" applyFont="1" applyBorder="1" applyAlignment="1">
      <alignment horizontal="center" vertical="center" wrapText="1"/>
    </xf>
    <xf numFmtId="0" fontId="0" fillId="0" borderId="26"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125" xfId="0" applyFont="1" applyBorder="1" applyAlignment="1">
      <alignment horizontal="center" vertical="center" wrapText="1"/>
    </xf>
    <xf numFmtId="0" fontId="0" fillId="0" borderId="140" xfId="0" applyBorder="1" applyAlignment="1">
      <alignment horizontal="center" vertical="center"/>
    </xf>
    <xf numFmtId="0" fontId="0" fillId="0" borderId="142"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39" xfId="0" applyFont="1" applyBorder="1" applyAlignment="1">
      <alignment horizontal="center" vertical="center"/>
    </xf>
    <xf numFmtId="0" fontId="9" fillId="0" borderId="141" xfId="0" applyFont="1" applyBorder="1" applyAlignment="1">
      <alignment horizontal="center" vertical="center"/>
    </xf>
    <xf numFmtId="0" fontId="9" fillId="0" borderId="35" xfId="0" applyFont="1" applyBorder="1" applyAlignment="1">
      <alignment horizontal="center" vertical="center"/>
    </xf>
    <xf numFmtId="0" fontId="0" fillId="0" borderId="0" xfId="0" applyFont="1" applyBorder="1" applyAlignment="1">
      <alignment horizontal="center" vertical="center"/>
    </xf>
    <xf numFmtId="0" fontId="0" fillId="0" borderId="55" xfId="0" applyFont="1" applyBorder="1" applyAlignment="1">
      <alignment horizontal="center" vertical="center"/>
    </xf>
    <xf numFmtId="0" fontId="0" fillId="0" borderId="74" xfId="0" applyBorder="1" applyAlignment="1">
      <alignment horizontal="center" vertical="center"/>
    </xf>
    <xf numFmtId="0" fontId="0" fillId="0" borderId="0" xfId="0" applyFont="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180" fontId="0" fillId="0" borderId="0" xfId="0" applyNumberFormat="1" applyFont="1" applyBorder="1" applyAlignment="1">
      <alignment horizontal="center" vertical="center" shrinkToFit="1"/>
    </xf>
    <xf numFmtId="180" fontId="0" fillId="0" borderId="55" xfId="0" applyNumberFormat="1" applyFont="1" applyBorder="1" applyAlignment="1">
      <alignment horizontal="center" vertical="center" shrinkToFit="1"/>
    </xf>
    <xf numFmtId="0" fontId="0" fillId="0" borderId="62" xfId="0" applyBorder="1" applyAlignment="1">
      <alignment horizontal="left" vertical="center" wrapText="1"/>
    </xf>
    <xf numFmtId="0" fontId="0" fillId="0" borderId="84" xfId="0" applyBorder="1" applyAlignment="1">
      <alignment horizontal="left" vertical="center" wrapText="1"/>
    </xf>
    <xf numFmtId="0" fontId="0" fillId="0" borderId="51" xfId="0" applyBorder="1" applyAlignment="1">
      <alignment horizontal="left" vertical="center" wrapText="1"/>
    </xf>
    <xf numFmtId="0" fontId="5" fillId="0" borderId="54" xfId="0" applyFont="1" applyBorder="1" applyAlignment="1">
      <alignment horizontal="left" vertical="center"/>
    </xf>
    <xf numFmtId="0" fontId="5" fillId="0" borderId="0" xfId="0" applyFont="1" applyBorder="1" applyAlignment="1">
      <alignment horizontal="left" vertical="center"/>
    </xf>
    <xf numFmtId="0" fontId="10" fillId="0" borderId="62" xfId="0" applyFont="1" applyBorder="1" applyAlignment="1">
      <alignment horizontal="left" vertical="center" wrapText="1" shrinkToFit="1"/>
    </xf>
    <xf numFmtId="0" fontId="10" fillId="0" borderId="84" xfId="0" applyFont="1" applyBorder="1" applyAlignment="1">
      <alignment horizontal="left" vertical="center" wrapText="1" shrinkToFit="1"/>
    </xf>
    <xf numFmtId="0" fontId="10" fillId="0" borderId="51" xfId="0" applyFont="1" applyBorder="1" applyAlignment="1">
      <alignment horizontal="left" vertical="center" wrapText="1" shrinkToFit="1"/>
    </xf>
    <xf numFmtId="0" fontId="5" fillId="0" borderId="54" xfId="0" applyFont="1" applyBorder="1" applyAlignment="1">
      <alignment horizontal="center" vertical="center"/>
    </xf>
    <xf numFmtId="0" fontId="5" fillId="0" borderId="0" xfId="0" applyFont="1" applyBorder="1" applyAlignment="1">
      <alignment horizontal="center" vertical="center"/>
    </xf>
    <xf numFmtId="0" fontId="5" fillId="0" borderId="55" xfId="0" applyFont="1" applyBorder="1" applyAlignment="1">
      <alignment horizontal="center" vertical="center"/>
    </xf>
    <xf numFmtId="0" fontId="8" fillId="0" borderId="54" xfId="0" applyFont="1" applyBorder="1" applyAlignment="1">
      <alignment horizontal="left" vertical="center"/>
    </xf>
    <xf numFmtId="0" fontId="8" fillId="0" borderId="0" xfId="0" applyFont="1" applyBorder="1" applyAlignment="1">
      <alignment horizontal="left" vertical="center"/>
    </xf>
    <xf numFmtId="0" fontId="8" fillId="0" borderId="55" xfId="0" applyFont="1" applyBorder="1" applyAlignment="1">
      <alignment horizontal="left" vertical="center"/>
    </xf>
    <xf numFmtId="182" fontId="8" fillId="0" borderId="84" xfId="0" applyNumberFormat="1" applyFont="1" applyBorder="1" applyAlignment="1">
      <alignment horizontal="center" vertical="center" shrinkToFit="1"/>
    </xf>
    <xf numFmtId="182" fontId="8" fillId="0" borderId="51" xfId="0" applyNumberFormat="1" applyFont="1" applyBorder="1" applyAlignment="1">
      <alignment horizontal="center" vertical="center" shrinkToFit="1"/>
    </xf>
    <xf numFmtId="0" fontId="5" fillId="0" borderId="55" xfId="0" applyFont="1" applyBorder="1" applyAlignment="1">
      <alignment horizontal="left" vertical="center"/>
    </xf>
    <xf numFmtId="0" fontId="10" fillId="0" borderId="54" xfId="0" applyFont="1" applyBorder="1" applyAlignment="1">
      <alignment horizontal="left" vertical="center" wrapText="1" shrinkToFit="1"/>
    </xf>
    <xf numFmtId="0" fontId="10" fillId="0" borderId="0" xfId="0" applyFont="1" applyBorder="1" applyAlignment="1">
      <alignment horizontal="left" vertical="center" wrapText="1" shrinkToFit="1"/>
    </xf>
    <xf numFmtId="0" fontId="10" fillId="0" borderId="55" xfId="0" applyFont="1" applyBorder="1" applyAlignment="1">
      <alignment horizontal="left" vertical="center" wrapText="1" shrinkToFit="1"/>
    </xf>
    <xf numFmtId="0" fontId="0" fillId="0" borderId="54" xfId="0" applyFont="1" applyBorder="1" applyAlignment="1">
      <alignment horizontal="left" vertical="center" wrapText="1"/>
    </xf>
    <xf numFmtId="0" fontId="0" fillId="0" borderId="55" xfId="0" applyFont="1" applyBorder="1" applyAlignment="1">
      <alignment horizontal="left" vertical="center"/>
    </xf>
    <xf numFmtId="0" fontId="0" fillId="0" borderId="62" xfId="0" applyFont="1" applyBorder="1" applyAlignment="1">
      <alignment horizontal="center" vertical="center"/>
    </xf>
    <xf numFmtId="0" fontId="0" fillId="0" borderId="84" xfId="0" applyFont="1" applyBorder="1" applyAlignment="1">
      <alignment horizontal="center" vertical="center"/>
    </xf>
    <xf numFmtId="0" fontId="0" fillId="0" borderId="51" xfId="0" applyFont="1" applyBorder="1" applyAlignment="1">
      <alignment horizontal="center" vertical="center"/>
    </xf>
    <xf numFmtId="0" fontId="0" fillId="0" borderId="55" xfId="0" applyFont="1" applyBorder="1" applyAlignment="1">
      <alignment horizontal="left" vertical="center" wrapText="1"/>
    </xf>
    <xf numFmtId="0" fontId="51" fillId="0" borderId="54" xfId="0" applyFont="1" applyBorder="1" applyAlignment="1">
      <alignment horizontal="center" vertical="center"/>
    </xf>
    <xf numFmtId="0" fontId="51" fillId="0" borderId="0" xfId="0" applyFont="1" applyBorder="1" applyAlignment="1">
      <alignment horizontal="center" vertical="center"/>
    </xf>
    <xf numFmtId="0" fontId="51" fillId="0" borderId="55" xfId="0" applyFont="1" applyBorder="1" applyAlignment="1">
      <alignment horizontal="center" vertical="center"/>
    </xf>
    <xf numFmtId="182" fontId="54" fillId="0" borderId="84" xfId="0" applyNumberFormat="1" applyFont="1" applyBorder="1" applyAlignment="1">
      <alignment horizontal="center" vertical="center" shrinkToFit="1"/>
    </xf>
    <xf numFmtId="182" fontId="54" fillId="0" borderId="51" xfId="0" applyNumberFormat="1" applyFont="1" applyBorder="1" applyAlignment="1">
      <alignment horizontal="center" vertical="center" shrinkToFit="1"/>
    </xf>
    <xf numFmtId="0" fontId="0" fillId="0" borderId="20" xfId="0" applyFont="1" applyBorder="1" applyAlignment="1">
      <alignment horizontal="left" vertical="center" wrapText="1"/>
    </xf>
    <xf numFmtId="0" fontId="0" fillId="0" borderId="22" xfId="0" applyFont="1" applyBorder="1" applyAlignment="1">
      <alignment horizontal="left" vertical="center" wrapText="1"/>
    </xf>
    <xf numFmtId="0" fontId="0" fillId="0" borderId="62" xfId="0" applyFont="1" applyBorder="1" applyAlignment="1">
      <alignment horizontal="left" vertical="center" wrapText="1"/>
    </xf>
    <xf numFmtId="0" fontId="0" fillId="0" borderId="84" xfId="0" applyFont="1" applyBorder="1" applyAlignment="1">
      <alignment horizontal="left" vertical="center" wrapText="1"/>
    </xf>
    <xf numFmtId="0" fontId="0" fillId="0" borderId="51" xfId="0" applyFont="1" applyBorder="1" applyAlignment="1">
      <alignment horizontal="left" vertical="center" wrapText="1"/>
    </xf>
    <xf numFmtId="0" fontId="0" fillId="0" borderId="54" xfId="0" applyFont="1" applyBorder="1" applyAlignment="1">
      <alignment horizontal="left" vertical="center"/>
    </xf>
    <xf numFmtId="0" fontId="55" fillId="0" borderId="0" xfId="0" applyFont="1" applyBorder="1" applyAlignment="1">
      <alignment horizontal="center" vertical="center"/>
    </xf>
    <xf numFmtId="0" fontId="55" fillId="0" borderId="55" xfId="0" applyFont="1" applyBorder="1" applyAlignment="1">
      <alignment horizontal="center" vertical="center"/>
    </xf>
    <xf numFmtId="0" fontId="60" fillId="0" borderId="54"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55" xfId="0" applyFont="1" applyBorder="1" applyAlignment="1">
      <alignment horizontal="center" vertical="center" shrinkToFit="1"/>
    </xf>
    <xf numFmtId="0" fontId="0" fillId="0" borderId="54" xfId="0" applyFont="1" applyBorder="1" applyAlignment="1">
      <alignment horizontal="center" vertical="center" shrinkToFit="1"/>
    </xf>
    <xf numFmtId="0" fontId="51" fillId="0" borderId="54" xfId="0" applyFont="1" applyBorder="1" applyAlignment="1">
      <alignment horizontal="left" vertical="center" wrapText="1"/>
    </xf>
    <xf numFmtId="0" fontId="51" fillId="0" borderId="55" xfId="0" applyFont="1" applyBorder="1" applyAlignment="1">
      <alignment horizontal="left" vertical="center" wrapText="1"/>
    </xf>
    <xf numFmtId="0" fontId="51" fillId="0" borderId="62" xfId="0" applyFont="1" applyBorder="1" applyAlignment="1">
      <alignment horizontal="center" vertical="center"/>
    </xf>
    <xf numFmtId="0" fontId="51" fillId="0" borderId="84" xfId="0" applyFont="1" applyBorder="1" applyAlignment="1">
      <alignment horizontal="center" vertical="center"/>
    </xf>
    <xf numFmtId="0" fontId="51" fillId="0" borderId="51" xfId="0" applyFont="1" applyBorder="1" applyAlignment="1">
      <alignment horizontal="center"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51" fillId="0" borderId="54" xfId="0" applyFont="1" applyBorder="1" applyAlignment="1">
      <alignment vertical="center" wrapText="1"/>
    </xf>
    <xf numFmtId="0" fontId="51" fillId="0" borderId="0" xfId="0" applyFont="1" applyBorder="1" applyAlignment="1">
      <alignment vertical="center" wrapText="1"/>
    </xf>
    <xf numFmtId="0" fontId="51" fillId="0" borderId="55" xfId="0" applyFont="1" applyBorder="1" applyAlignment="1">
      <alignment vertical="center" wrapText="1"/>
    </xf>
    <xf numFmtId="0" fontId="51" fillId="0" borderId="62" xfId="0" applyFont="1" applyBorder="1" applyAlignment="1">
      <alignment vertical="center" wrapText="1"/>
    </xf>
    <xf numFmtId="0" fontId="51" fillId="0" borderId="84" xfId="0" applyFont="1" applyBorder="1" applyAlignment="1">
      <alignment vertical="center" wrapText="1"/>
    </xf>
    <xf numFmtId="0" fontId="51" fillId="0" borderId="51" xfId="0" applyFont="1" applyBorder="1" applyAlignment="1">
      <alignment vertical="center" wrapText="1"/>
    </xf>
    <xf numFmtId="0" fontId="0" fillId="0" borderId="84" xfId="0" applyFont="1" applyBorder="1" applyAlignment="1">
      <alignment horizontal="right" vertical="center"/>
    </xf>
    <xf numFmtId="0" fontId="0" fillId="0" borderId="51" xfId="0" applyFont="1" applyBorder="1" applyAlignment="1">
      <alignment horizontal="right" vertical="center"/>
    </xf>
    <xf numFmtId="0" fontId="51" fillId="0" borderId="20" xfId="0" applyFont="1" applyBorder="1" applyAlignment="1">
      <alignment vertical="center" wrapText="1"/>
    </xf>
    <xf numFmtId="0" fontId="51" fillId="0" borderId="21" xfId="0" applyFont="1" applyBorder="1" applyAlignment="1">
      <alignment vertical="center" wrapText="1"/>
    </xf>
    <xf numFmtId="0" fontId="51" fillId="0" borderId="22" xfId="0" applyFont="1" applyBorder="1" applyAlignment="1">
      <alignment vertical="center" wrapText="1"/>
    </xf>
    <xf numFmtId="0" fontId="38" fillId="0" borderId="84" xfId="6" applyFont="1" applyBorder="1" applyAlignment="1">
      <alignment horizontal="center" vertical="center"/>
    </xf>
    <xf numFmtId="0" fontId="38" fillId="0" borderId="38" xfId="6" applyFont="1" applyBorder="1" applyAlignment="1">
      <alignment horizontal="center" vertical="center"/>
    </xf>
    <xf numFmtId="0" fontId="38" fillId="0" borderId="39" xfId="6" applyFont="1" applyBorder="1" applyAlignment="1">
      <alignment horizontal="center" vertical="center"/>
    </xf>
    <xf numFmtId="0" fontId="38" fillId="0" borderId="40" xfId="6" applyFont="1" applyBorder="1" applyAlignment="1">
      <alignment horizontal="center" vertical="center"/>
    </xf>
    <xf numFmtId="185" fontId="38" fillId="0" borderId="38" xfId="6" applyNumberFormat="1" applyFont="1" applyBorder="1" applyAlignment="1">
      <alignment horizontal="center" vertical="center"/>
    </xf>
    <xf numFmtId="185" fontId="38" fillId="0" borderId="39" xfId="6" applyNumberFormat="1" applyFont="1" applyBorder="1" applyAlignment="1">
      <alignment horizontal="center" vertical="center"/>
    </xf>
    <xf numFmtId="185" fontId="38" fillId="0" borderId="40" xfId="6" applyNumberFormat="1" applyFont="1" applyBorder="1" applyAlignment="1">
      <alignment horizontal="center" vertical="center"/>
    </xf>
    <xf numFmtId="189" fontId="38" fillId="10" borderId="38" xfId="6" applyNumberFormat="1" applyFont="1" applyFill="1" applyBorder="1" applyAlignment="1">
      <alignment horizontal="center" vertical="center"/>
    </xf>
    <xf numFmtId="189" fontId="38" fillId="10" borderId="39" xfId="6" applyNumberFormat="1" applyFont="1" applyFill="1" applyBorder="1" applyAlignment="1">
      <alignment horizontal="center" vertical="center"/>
    </xf>
    <xf numFmtId="189" fontId="38" fillId="10" borderId="40" xfId="6" applyNumberFormat="1" applyFont="1" applyFill="1" applyBorder="1" applyAlignment="1">
      <alignment horizontal="center" vertical="center"/>
    </xf>
    <xf numFmtId="0" fontId="38" fillId="9" borderId="38" xfId="6" applyFont="1" applyFill="1" applyBorder="1" applyAlignment="1" applyProtection="1">
      <alignment horizontal="center" vertical="center"/>
      <protection locked="0"/>
    </xf>
    <xf numFmtId="0" fontId="38" fillId="9" borderId="40" xfId="6" applyFont="1" applyFill="1" applyBorder="1" applyAlignment="1" applyProtection="1">
      <alignment horizontal="center" vertical="center"/>
      <protection locked="0"/>
    </xf>
    <xf numFmtId="187" fontId="38" fillId="0" borderId="38" xfId="6" applyNumberFormat="1" applyFont="1" applyBorder="1" applyAlignment="1">
      <alignment horizontal="center" vertical="center"/>
    </xf>
    <xf numFmtId="187" fontId="38" fillId="0" borderId="39" xfId="6" applyNumberFormat="1" applyFont="1" applyBorder="1" applyAlignment="1">
      <alignment horizontal="center" vertical="center"/>
    </xf>
    <xf numFmtId="187" fontId="38" fillId="0" borderId="40" xfId="6" applyNumberFormat="1" applyFont="1" applyBorder="1" applyAlignment="1">
      <alignment horizontal="center" vertical="center"/>
    </xf>
    <xf numFmtId="188" fontId="38" fillId="10" borderId="0" xfId="6" applyNumberFormat="1" applyFont="1" applyFill="1" applyAlignment="1">
      <alignment horizontal="center" vertical="center"/>
    </xf>
    <xf numFmtId="0" fontId="38" fillId="10" borderId="0" xfId="6" applyFont="1" applyFill="1" applyAlignment="1">
      <alignment horizontal="center" vertical="center"/>
    </xf>
    <xf numFmtId="0" fontId="38" fillId="10" borderId="0" xfId="6" applyFont="1" applyFill="1" applyAlignment="1">
      <alignment horizontal="right" vertical="center"/>
    </xf>
    <xf numFmtId="187" fontId="38" fillId="0" borderId="38" xfId="6" applyNumberFormat="1" applyFont="1" applyBorder="1" applyAlignment="1">
      <alignment horizontal="right" vertical="center"/>
    </xf>
    <xf numFmtId="187" fontId="38" fillId="0" borderId="40" xfId="6" applyNumberFormat="1" applyFont="1" applyBorder="1" applyAlignment="1">
      <alignment horizontal="right" vertical="center"/>
    </xf>
    <xf numFmtId="187" fontId="38" fillId="0" borderId="38" xfId="7" applyNumberFormat="1" applyFont="1" applyFill="1" applyBorder="1" applyAlignment="1" applyProtection="1">
      <alignment horizontal="right" vertical="center"/>
    </xf>
    <xf numFmtId="187" fontId="38" fillId="0" borderId="40" xfId="7" applyNumberFormat="1" applyFont="1" applyFill="1" applyBorder="1" applyAlignment="1" applyProtection="1">
      <alignment horizontal="right" vertical="center"/>
    </xf>
    <xf numFmtId="187" fontId="38" fillId="9" borderId="38" xfId="6" applyNumberFormat="1" applyFont="1" applyFill="1" applyBorder="1" applyAlignment="1" applyProtection="1">
      <alignment horizontal="right" vertical="center"/>
      <protection locked="0"/>
    </xf>
    <xf numFmtId="187" fontId="38" fillId="9" borderId="40" xfId="6" applyNumberFormat="1" applyFont="1" applyFill="1" applyBorder="1" applyAlignment="1" applyProtection="1">
      <alignment horizontal="right" vertical="center"/>
      <protection locked="0"/>
    </xf>
    <xf numFmtId="187" fontId="38" fillId="9" borderId="38" xfId="7" applyNumberFormat="1" applyFont="1" applyFill="1" applyBorder="1" applyAlignment="1" applyProtection="1">
      <alignment horizontal="right" vertical="center"/>
      <protection locked="0"/>
    </xf>
    <xf numFmtId="187" fontId="38" fillId="9" borderId="40" xfId="7" applyNumberFormat="1" applyFont="1" applyFill="1" applyBorder="1" applyAlignment="1" applyProtection="1">
      <alignment horizontal="right" vertical="center"/>
      <protection locked="0"/>
    </xf>
    <xf numFmtId="0" fontId="38" fillId="0" borderId="0" xfId="6" applyFont="1" applyAlignment="1">
      <alignment horizontal="center" vertical="center"/>
    </xf>
    <xf numFmtId="0" fontId="39" fillId="0" borderId="0" xfId="6" applyFont="1" applyAlignment="1">
      <alignment horizontal="center" vertical="center" wrapText="1"/>
    </xf>
    <xf numFmtId="0" fontId="35" fillId="9" borderId="43" xfId="6" applyFont="1" applyFill="1" applyBorder="1" applyAlignment="1" applyProtection="1">
      <alignment horizontal="left" vertical="center" wrapText="1"/>
      <protection locked="0"/>
    </xf>
    <xf numFmtId="0" fontId="35" fillId="9" borderId="39" xfId="6" applyFont="1" applyFill="1" applyBorder="1" applyAlignment="1" applyProtection="1">
      <alignment horizontal="left" vertical="center" wrapText="1"/>
      <protection locked="0"/>
    </xf>
    <xf numFmtId="0" fontId="35" fillId="9" borderId="74" xfId="6" applyFont="1" applyFill="1" applyBorder="1" applyAlignment="1" applyProtection="1">
      <alignment horizontal="left" vertical="center" wrapText="1"/>
      <protection locked="0"/>
    </xf>
    <xf numFmtId="0" fontId="39" fillId="8" borderId="47" xfId="6" applyFont="1" applyFill="1" applyBorder="1" applyAlignment="1" applyProtection="1">
      <alignment horizontal="center" vertical="center" wrapText="1"/>
      <protection locked="0"/>
    </xf>
    <xf numFmtId="0" fontId="39" fillId="8" borderId="168" xfId="6" applyFont="1" applyFill="1" applyBorder="1" applyAlignment="1" applyProtection="1">
      <alignment horizontal="center" vertical="center" wrapText="1"/>
      <protection locked="0"/>
    </xf>
    <xf numFmtId="0" fontId="35" fillId="8" borderId="126" xfId="6" applyFont="1" applyFill="1" applyBorder="1" applyAlignment="1" applyProtection="1">
      <alignment horizontal="center" vertical="center" wrapText="1"/>
      <protection locked="0"/>
    </xf>
    <xf numFmtId="0" fontId="35" fillId="8" borderId="168" xfId="6" applyFont="1" applyFill="1" applyBorder="1" applyAlignment="1" applyProtection="1">
      <alignment horizontal="center" vertical="center" wrapText="1"/>
      <protection locked="0"/>
    </xf>
    <xf numFmtId="0" fontId="35" fillId="8" borderId="126" xfId="6" applyFont="1" applyFill="1" applyBorder="1" applyAlignment="1" applyProtection="1">
      <alignment horizontal="center" vertical="center" shrinkToFit="1"/>
      <protection locked="0"/>
    </xf>
    <xf numFmtId="0" fontId="35" fillId="8" borderId="122" xfId="6" applyFont="1" applyFill="1" applyBorder="1" applyAlignment="1" applyProtection="1">
      <alignment horizontal="center" vertical="center" shrinkToFit="1"/>
      <protection locked="0"/>
    </xf>
    <xf numFmtId="0" fontId="35" fillId="8" borderId="168" xfId="6" applyFont="1" applyFill="1" applyBorder="1" applyAlignment="1" applyProtection="1">
      <alignment horizontal="center" vertical="center" shrinkToFit="1"/>
      <protection locked="0"/>
    </xf>
    <xf numFmtId="0" fontId="35" fillId="9" borderId="126" xfId="6" applyFont="1" applyFill="1" applyBorder="1" applyAlignment="1" applyProtection="1">
      <alignment horizontal="center" vertical="center" wrapText="1"/>
      <protection locked="0"/>
    </xf>
    <xf numFmtId="0" fontId="35" fillId="9" borderId="122" xfId="6" applyFont="1" applyFill="1" applyBorder="1" applyAlignment="1" applyProtection="1">
      <alignment horizontal="center" vertical="center" wrapText="1"/>
      <protection locked="0"/>
    </xf>
    <xf numFmtId="0" fontId="35" fillId="9" borderId="75" xfId="6" applyFont="1" applyFill="1" applyBorder="1" applyAlignment="1" applyProtection="1">
      <alignment horizontal="center" vertical="center" wrapText="1"/>
      <protection locked="0"/>
    </xf>
    <xf numFmtId="186" fontId="36" fillId="10" borderId="47" xfId="6" applyNumberFormat="1" applyFont="1" applyFill="1" applyBorder="1" applyAlignment="1">
      <alignment horizontal="center" vertical="center" wrapText="1"/>
    </xf>
    <xf numFmtId="186" fontId="36" fillId="10" borderId="75" xfId="6" applyNumberFormat="1" applyFont="1" applyFill="1" applyBorder="1" applyAlignment="1">
      <alignment horizontal="center" vertical="center" wrapText="1"/>
    </xf>
    <xf numFmtId="186" fontId="36" fillId="10" borderId="47" xfId="7" applyNumberFormat="1" applyFont="1" applyFill="1" applyBorder="1" applyAlignment="1" applyProtection="1">
      <alignment horizontal="center" vertical="center" wrapText="1"/>
    </xf>
    <xf numFmtId="186" fontId="36" fillId="10" borderId="75" xfId="7" applyNumberFormat="1" applyFont="1" applyFill="1" applyBorder="1" applyAlignment="1" applyProtection="1">
      <alignment horizontal="center" vertical="center" wrapText="1"/>
    </xf>
    <xf numFmtId="0" fontId="35" fillId="9" borderId="47" xfId="6" applyFont="1" applyFill="1" applyBorder="1" applyAlignment="1" applyProtection="1">
      <alignment horizontal="left" vertical="center" wrapText="1"/>
      <protection locked="0"/>
    </xf>
    <xf numFmtId="0" fontId="35" fillId="9" borderId="122" xfId="6" applyFont="1" applyFill="1" applyBorder="1" applyAlignment="1" applyProtection="1">
      <alignment horizontal="left" vertical="center" wrapText="1"/>
      <protection locked="0"/>
    </xf>
    <xf numFmtId="0" fontId="35" fillId="9" borderId="75" xfId="6" applyFont="1" applyFill="1" applyBorder="1" applyAlignment="1" applyProtection="1">
      <alignment horizontal="left" vertical="center" wrapText="1"/>
      <protection locked="0"/>
    </xf>
    <xf numFmtId="0" fontId="39" fillId="8" borderId="43" xfId="6" applyFont="1" applyFill="1" applyBorder="1" applyAlignment="1" applyProtection="1">
      <alignment horizontal="center" vertical="center" wrapText="1"/>
      <protection locked="0"/>
    </xf>
    <xf numFmtId="0" fontId="39" fillId="8" borderId="40" xfId="6" applyFont="1" applyFill="1" applyBorder="1" applyAlignment="1" applyProtection="1">
      <alignment horizontal="center" vertical="center" wrapText="1"/>
      <protection locked="0"/>
    </xf>
    <xf numFmtId="0" fontId="35" fillId="8" borderId="38" xfId="6" applyFont="1" applyFill="1" applyBorder="1" applyAlignment="1" applyProtection="1">
      <alignment horizontal="center" vertical="center" wrapText="1"/>
      <protection locked="0"/>
    </xf>
    <xf numFmtId="0" fontId="35" fillId="8" borderId="40" xfId="6" applyFont="1" applyFill="1" applyBorder="1" applyAlignment="1" applyProtection="1">
      <alignment horizontal="center" vertical="center" wrapText="1"/>
      <protection locked="0"/>
    </xf>
    <xf numFmtId="0" fontId="35" fillId="8" borderId="38" xfId="6" applyFont="1" applyFill="1" applyBorder="1" applyAlignment="1" applyProtection="1">
      <alignment horizontal="center" vertical="center" shrinkToFit="1"/>
      <protection locked="0"/>
    </xf>
    <xf numFmtId="0" fontId="35" fillId="8" borderId="39" xfId="6" applyFont="1" applyFill="1" applyBorder="1" applyAlignment="1" applyProtection="1">
      <alignment horizontal="center" vertical="center" shrinkToFit="1"/>
      <protection locked="0"/>
    </xf>
    <xf numFmtId="0" fontId="35" fillId="8" borderId="40" xfId="6" applyFont="1" applyFill="1" applyBorder="1" applyAlignment="1" applyProtection="1">
      <alignment horizontal="center" vertical="center" shrinkToFit="1"/>
      <protection locked="0"/>
    </xf>
    <xf numFmtId="0" fontId="35" fillId="9" borderId="38" xfId="6" applyFont="1" applyFill="1" applyBorder="1" applyAlignment="1" applyProtection="1">
      <alignment horizontal="center" vertical="center" wrapText="1"/>
      <protection locked="0"/>
    </xf>
    <xf numFmtId="0" fontId="35" fillId="9" borderId="39" xfId="6" applyFont="1" applyFill="1" applyBorder="1" applyAlignment="1" applyProtection="1">
      <alignment horizontal="center" vertical="center" wrapText="1"/>
      <protection locked="0"/>
    </xf>
    <xf numFmtId="0" fontId="35" fillId="9" borderId="74" xfId="6" applyFont="1" applyFill="1" applyBorder="1" applyAlignment="1" applyProtection="1">
      <alignment horizontal="center" vertical="center" wrapText="1"/>
      <protection locked="0"/>
    </xf>
    <xf numFmtId="186" fontId="36" fillId="10" borderId="43" xfId="6" applyNumberFormat="1" applyFont="1" applyFill="1" applyBorder="1" applyAlignment="1">
      <alignment horizontal="center" vertical="center" wrapText="1"/>
    </xf>
    <xf numFmtId="186" fontId="36" fillId="10" borderId="74" xfId="6" applyNumberFormat="1" applyFont="1" applyFill="1" applyBorder="1" applyAlignment="1">
      <alignment horizontal="center" vertical="center" wrapText="1"/>
    </xf>
    <xf numFmtId="186" fontId="36" fillId="10" borderId="43" xfId="7" applyNumberFormat="1" applyFont="1" applyFill="1" applyBorder="1" applyAlignment="1" applyProtection="1">
      <alignment horizontal="center" vertical="center" wrapText="1"/>
    </xf>
    <xf numFmtId="186" fontId="36" fillId="10" borderId="74" xfId="7" applyNumberFormat="1" applyFont="1" applyFill="1" applyBorder="1" applyAlignment="1" applyProtection="1">
      <alignment horizontal="center" vertical="center" wrapText="1"/>
    </xf>
    <xf numFmtId="0" fontId="35" fillId="9" borderId="76" xfId="6" applyFont="1" applyFill="1" applyBorder="1" applyAlignment="1" applyProtection="1">
      <alignment horizontal="left" vertical="center" wrapText="1"/>
      <protection locked="0"/>
    </xf>
    <xf numFmtId="0" fontId="35" fillId="9" borderId="102" xfId="6" applyFont="1" applyFill="1" applyBorder="1" applyAlignment="1" applyProtection="1">
      <alignment horizontal="left" vertical="center" wrapText="1"/>
      <protection locked="0"/>
    </xf>
    <xf numFmtId="0" fontId="35" fillId="9" borderId="77" xfId="6" applyFont="1" applyFill="1" applyBorder="1" applyAlignment="1" applyProtection="1">
      <alignment horizontal="left" vertical="center" wrapText="1"/>
      <protection locked="0"/>
    </xf>
    <xf numFmtId="0" fontId="39" fillId="8" borderId="76" xfId="6" applyFont="1" applyFill="1" applyBorder="1" applyAlignment="1" applyProtection="1">
      <alignment horizontal="center" vertical="center" wrapText="1"/>
      <protection locked="0"/>
    </xf>
    <xf numFmtId="0" fontId="39" fillId="8" borderId="91" xfId="6" applyFont="1" applyFill="1" applyBorder="1" applyAlignment="1" applyProtection="1">
      <alignment horizontal="center" vertical="center" wrapText="1"/>
      <protection locked="0"/>
    </xf>
    <xf numFmtId="0" fontId="35" fillId="8" borderId="68" xfId="6" applyFont="1" applyFill="1" applyBorder="1" applyAlignment="1" applyProtection="1">
      <alignment horizontal="center" vertical="center" wrapText="1"/>
      <protection locked="0"/>
    </xf>
    <xf numFmtId="0" fontId="35" fillId="8" borderId="91" xfId="6" applyFont="1" applyFill="1" applyBorder="1" applyAlignment="1" applyProtection="1">
      <alignment horizontal="center" vertical="center" wrapText="1"/>
      <protection locked="0"/>
    </xf>
    <xf numFmtId="0" fontId="35" fillId="8" borderId="68" xfId="6" applyFont="1" applyFill="1" applyBorder="1" applyAlignment="1" applyProtection="1">
      <alignment horizontal="center" vertical="center" shrinkToFit="1"/>
      <protection locked="0"/>
    </xf>
    <xf numFmtId="0" fontId="35" fillId="8" borderId="102" xfId="6" applyFont="1" applyFill="1" applyBorder="1" applyAlignment="1" applyProtection="1">
      <alignment horizontal="center" vertical="center" shrinkToFit="1"/>
      <protection locked="0"/>
    </xf>
    <xf numFmtId="0" fontId="35" fillId="8" borderId="91" xfId="6" applyFont="1" applyFill="1" applyBorder="1" applyAlignment="1" applyProtection="1">
      <alignment horizontal="center" vertical="center" shrinkToFit="1"/>
      <protection locked="0"/>
    </xf>
    <xf numFmtId="0" fontId="35" fillId="9" borderId="68" xfId="6" applyFont="1" applyFill="1" applyBorder="1" applyAlignment="1" applyProtection="1">
      <alignment horizontal="center" vertical="center" wrapText="1"/>
      <protection locked="0"/>
    </xf>
    <xf numFmtId="0" fontId="35" fillId="9" borderId="102" xfId="6" applyFont="1" applyFill="1" applyBorder="1" applyAlignment="1" applyProtection="1">
      <alignment horizontal="center" vertical="center" wrapText="1"/>
      <protection locked="0"/>
    </xf>
    <xf numFmtId="0" fontId="35" fillId="9" borderId="77" xfId="6" applyFont="1" applyFill="1" applyBorder="1" applyAlignment="1" applyProtection="1">
      <alignment horizontal="center" vertical="center" wrapText="1"/>
      <protection locked="0"/>
    </xf>
    <xf numFmtId="186" fontId="36" fillId="10" borderId="76" xfId="6" applyNumberFormat="1" applyFont="1" applyFill="1" applyBorder="1" applyAlignment="1">
      <alignment horizontal="center" vertical="center" wrapText="1"/>
    </xf>
    <xf numFmtId="186" fontId="36" fillId="10" borderId="77" xfId="6" applyNumberFormat="1" applyFont="1" applyFill="1" applyBorder="1" applyAlignment="1">
      <alignment horizontal="center" vertical="center" wrapText="1"/>
    </xf>
    <xf numFmtId="186" fontId="36" fillId="10" borderId="76" xfId="7" applyNumberFormat="1" applyFont="1" applyFill="1" applyBorder="1" applyAlignment="1" applyProtection="1">
      <alignment horizontal="center" vertical="center" wrapText="1"/>
    </xf>
    <xf numFmtId="186" fontId="36" fillId="10" borderId="77" xfId="7" applyNumberFormat="1" applyFont="1" applyFill="1" applyBorder="1" applyAlignment="1" applyProtection="1">
      <alignment horizontal="center" vertical="center" wrapText="1"/>
    </xf>
    <xf numFmtId="0" fontId="35" fillId="9" borderId="38" xfId="6" applyFont="1" applyFill="1" applyBorder="1" applyAlignment="1" applyProtection="1">
      <alignment horizontal="center" vertical="center"/>
      <protection locked="0"/>
    </xf>
    <xf numFmtId="0" fontId="35" fillId="9" borderId="40" xfId="6" applyFont="1" applyFill="1" applyBorder="1" applyAlignment="1" applyProtection="1">
      <alignment horizontal="center" vertical="center"/>
      <protection locked="0"/>
    </xf>
    <xf numFmtId="0" fontId="35" fillId="10" borderId="38" xfId="6" applyFont="1" applyFill="1" applyBorder="1" applyAlignment="1">
      <alignment horizontal="center" vertical="center"/>
    </xf>
    <xf numFmtId="0" fontId="35" fillId="10" borderId="40" xfId="6" applyFont="1" applyFill="1" applyBorder="1" applyAlignment="1">
      <alignment horizontal="center" vertical="center"/>
    </xf>
    <xf numFmtId="0" fontId="35" fillId="0" borderId="123" xfId="6" applyFont="1" applyBorder="1" applyAlignment="1">
      <alignment horizontal="center" vertical="center"/>
    </xf>
    <xf numFmtId="0" fontId="35" fillId="0" borderId="158" xfId="6" applyFont="1" applyBorder="1" applyAlignment="1">
      <alignment horizontal="center" vertical="center"/>
    </xf>
    <xf numFmtId="0" fontId="35" fillId="0" borderId="124" xfId="6" applyFont="1" applyBorder="1" applyAlignment="1">
      <alignment horizontal="center" vertical="center"/>
    </xf>
    <xf numFmtId="0" fontId="35" fillId="0" borderId="10" xfId="6" applyFont="1" applyBorder="1" applyAlignment="1">
      <alignment horizontal="center" vertical="center" wrapText="1"/>
    </xf>
    <xf numFmtId="0" fontId="35" fillId="0" borderId="157" xfId="6" applyFont="1" applyBorder="1" applyAlignment="1">
      <alignment horizontal="center" vertical="center" wrapText="1"/>
    </xf>
    <xf numFmtId="0" fontId="35" fillId="0" borderId="0" xfId="6" applyFont="1" applyAlignment="1">
      <alignment horizontal="center" vertical="center" wrapText="1"/>
    </xf>
    <xf numFmtId="0" fontId="35" fillId="0" borderId="55" xfId="6" applyFont="1" applyBorder="1" applyAlignment="1">
      <alignment horizontal="center" vertical="center" wrapText="1"/>
    </xf>
    <xf numFmtId="0" fontId="35" fillId="0" borderId="6" xfId="6" applyFont="1" applyBorder="1" applyAlignment="1">
      <alignment horizontal="center" vertical="center" wrapText="1"/>
    </xf>
    <xf numFmtId="0" fontId="35" fillId="0" borderId="159" xfId="6" applyFont="1" applyBorder="1" applyAlignment="1">
      <alignment horizontal="center" vertical="center" wrapText="1"/>
    </xf>
    <xf numFmtId="0" fontId="35" fillId="0" borderId="79" xfId="6" applyFont="1" applyBorder="1" applyAlignment="1">
      <alignment horizontal="center" vertical="center" wrapText="1"/>
    </xf>
    <xf numFmtId="0" fontId="35" fillId="0" borderId="54" xfId="6" applyFont="1" applyBorder="1" applyAlignment="1">
      <alignment horizontal="center" vertical="center" wrapText="1"/>
    </xf>
    <xf numFmtId="0" fontId="35" fillId="0" borderId="58" xfId="6" applyFont="1" applyBorder="1" applyAlignment="1">
      <alignment horizontal="center" vertical="center" wrapText="1"/>
    </xf>
    <xf numFmtId="0" fontId="35" fillId="0" borderId="2" xfId="6" applyFont="1" applyBorder="1" applyAlignment="1">
      <alignment horizontal="center" vertical="center" wrapText="1"/>
    </xf>
    <xf numFmtId="0" fontId="35" fillId="0" borderId="3" xfId="6" applyFont="1" applyBorder="1" applyAlignment="1">
      <alignment horizontal="center" vertical="center" wrapText="1"/>
    </xf>
    <xf numFmtId="0" fontId="35" fillId="0" borderId="4" xfId="6" applyFont="1" applyBorder="1" applyAlignment="1">
      <alignment horizontal="center" vertical="center" wrapText="1"/>
    </xf>
    <xf numFmtId="0" fontId="35" fillId="0" borderId="9" xfId="6" quotePrefix="1" applyFont="1" applyBorder="1" applyAlignment="1">
      <alignment horizontal="center" vertical="center"/>
    </xf>
    <xf numFmtId="0" fontId="35" fillId="0" borderId="10" xfId="6" applyFont="1" applyBorder="1" applyAlignment="1">
      <alignment horizontal="center" vertical="center"/>
    </xf>
    <xf numFmtId="0" fontId="39" fillId="0" borderId="7" xfId="6" applyFont="1" applyBorder="1" applyAlignment="1">
      <alignment horizontal="center" vertical="center" wrapText="1"/>
    </xf>
    <xf numFmtId="0" fontId="39" fillId="0" borderId="41" xfId="6" applyFont="1" applyBorder="1" applyAlignment="1">
      <alignment horizontal="center" vertical="center" wrapText="1"/>
    </xf>
    <xf numFmtId="0" fontId="39" fillId="0" borderId="5" xfId="6" applyFont="1" applyBorder="1" applyAlignment="1">
      <alignment horizontal="center" vertical="center" wrapText="1"/>
    </xf>
    <xf numFmtId="0" fontId="39" fillId="0" borderId="42" xfId="6" applyFont="1" applyBorder="1" applyAlignment="1">
      <alignment horizontal="center" vertical="center" wrapText="1"/>
    </xf>
    <xf numFmtId="0" fontId="39" fillId="0" borderId="53" xfId="6" applyFont="1" applyBorder="1" applyAlignment="1">
      <alignment horizontal="center" vertical="center" wrapText="1"/>
    </xf>
    <xf numFmtId="0" fontId="39" fillId="0" borderId="117" xfId="6" applyFont="1" applyBorder="1" applyAlignment="1">
      <alignment horizontal="center" vertical="center" wrapText="1"/>
    </xf>
    <xf numFmtId="0" fontId="39" fillId="0" borderId="44" xfId="6" applyFont="1" applyBorder="1" applyAlignment="1">
      <alignment horizontal="center" vertical="center" wrapText="1"/>
    </xf>
    <xf numFmtId="0" fontId="39" fillId="0" borderId="46" xfId="6" applyFont="1" applyBorder="1" applyAlignment="1">
      <alignment horizontal="center" vertical="center" wrapText="1"/>
    </xf>
    <xf numFmtId="0" fontId="35" fillId="0" borderId="130" xfId="6" applyFont="1" applyBorder="1" applyAlignment="1">
      <alignment horizontal="center" vertical="center" wrapText="1"/>
    </xf>
    <xf numFmtId="0" fontId="35" fillId="0" borderId="123" xfId="6" applyFont="1" applyBorder="1" applyAlignment="1">
      <alignment horizontal="center" vertical="center" wrapText="1"/>
    </xf>
    <xf numFmtId="0" fontId="35" fillId="0" borderId="43" xfId="6" applyFont="1" applyBorder="1" applyAlignment="1">
      <alignment horizontal="center" vertical="center"/>
    </xf>
    <xf numFmtId="0" fontId="35" fillId="0" borderId="39" xfId="6" applyFont="1" applyBorder="1" applyAlignment="1">
      <alignment horizontal="center" vertical="center"/>
    </xf>
    <xf numFmtId="0" fontId="35" fillId="0" borderId="74" xfId="6" applyFont="1" applyBorder="1" applyAlignment="1">
      <alignment horizontal="center" vertical="center"/>
    </xf>
    <xf numFmtId="0" fontId="36" fillId="8" borderId="0" xfId="6" applyFont="1" applyFill="1" applyAlignment="1" applyProtection="1">
      <alignment horizontal="center" vertical="center"/>
      <protection locked="0"/>
    </xf>
    <xf numFmtId="0" fontId="36" fillId="9" borderId="0" xfId="6" applyFont="1" applyFill="1" applyAlignment="1" applyProtection="1">
      <alignment horizontal="center" vertical="center"/>
      <protection locked="0"/>
    </xf>
    <xf numFmtId="0" fontId="36" fillId="0" borderId="0" xfId="6" applyFont="1" applyAlignment="1">
      <alignment horizontal="center" vertical="center"/>
    </xf>
    <xf numFmtId="0" fontId="35" fillId="8" borderId="23" xfId="6" applyFont="1" applyFill="1" applyBorder="1" applyAlignment="1" applyProtection="1">
      <alignment horizontal="center" vertical="center"/>
      <protection locked="0"/>
    </xf>
    <xf numFmtId="0" fontId="39" fillId="10" borderId="0" xfId="6" applyFont="1" applyFill="1" applyAlignment="1">
      <alignment horizontal="left" vertical="center"/>
    </xf>
    <xf numFmtId="0" fontId="35" fillId="9" borderId="62" xfId="6" applyFont="1" applyFill="1" applyBorder="1" applyAlignment="1" applyProtection="1">
      <alignment horizontal="center" vertical="center"/>
      <protection locked="0"/>
    </xf>
    <xf numFmtId="0" fontId="35" fillId="9" borderId="51" xfId="6" applyFont="1" applyFill="1" applyBorder="1" applyAlignment="1" applyProtection="1">
      <alignment horizontal="center" vertical="center"/>
      <protection locked="0"/>
    </xf>
  </cellXfs>
  <cellStyles count="8">
    <cellStyle name="桁区切り" xfId="1" builtinId="6"/>
    <cellStyle name="桁区切り 2" xfId="7" xr:uid="{41AAD963-1C81-47BD-9485-1D2F7AFD2921}"/>
    <cellStyle name="桁区切り 3" xfId="5" xr:uid="{EB28AD78-9EDE-409D-9365-3F0E4119CBB1}"/>
    <cellStyle name="標準" xfId="0" builtinId="0"/>
    <cellStyle name="標準 2" xfId="2" xr:uid="{00000000-0005-0000-0000-000002000000}"/>
    <cellStyle name="標準 3" xfId="3" xr:uid="{00000000-0005-0000-0000-000003000000}"/>
    <cellStyle name="標準 3 2" xfId="4" xr:uid="{00000000-0005-0000-0000-000004000000}"/>
    <cellStyle name="標準 4" xfId="6" xr:uid="{3B30697A-B73B-47D4-8C38-6577D106512F}"/>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1</xdr:colOff>
      <xdr:row>49</xdr:row>
      <xdr:rowOff>114300</xdr:rowOff>
    </xdr:from>
    <xdr:to>
      <xdr:col>14</xdr:col>
      <xdr:colOff>38101</xdr:colOff>
      <xdr:row>49</xdr:row>
      <xdr:rowOff>115888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rot="10800000">
          <a:off x="5638801" y="15068550"/>
          <a:ext cx="390525"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49</xdr:row>
      <xdr:rowOff>114299</xdr:rowOff>
    </xdr:from>
    <xdr:to>
      <xdr:col>14</xdr:col>
      <xdr:colOff>38100</xdr:colOff>
      <xdr:row>54</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rot="5400000">
          <a:off x="5462587" y="15635287"/>
          <a:ext cx="11334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54</xdr:row>
      <xdr:rowOff>66675</xdr:rowOff>
    </xdr:from>
    <xdr:to>
      <xdr:col>0</xdr:col>
      <xdr:colOff>247650</xdr:colOff>
      <xdr:row>54</xdr:row>
      <xdr:rowOff>238125</xdr:rowOff>
    </xdr:to>
    <xdr:pic>
      <xdr:nvPicPr>
        <xdr:cNvPr id="1455" name="Picture 1" descr="MCj04113200000[1]">
          <a:extLst>
            <a:ext uri="{FF2B5EF4-FFF2-40B4-BE49-F238E27FC236}">
              <a16:creationId xmlns:a16="http://schemas.microsoft.com/office/drawing/2014/main" id="{00000000-0008-0000-0000-0000AF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8326100"/>
          <a:ext cx="219075" cy="171450"/>
        </a:xfrm>
        <a:prstGeom prst="rect">
          <a:avLst/>
        </a:prstGeom>
        <a:noFill/>
        <a:ln w="9525">
          <a:noFill/>
          <a:miter lim="800000"/>
          <a:headEnd/>
          <a:tailEnd/>
        </a:ln>
      </xdr:spPr>
    </xdr:pic>
    <xdr:clientData/>
  </xdr:twoCellAnchor>
  <xdr:twoCellAnchor>
    <xdr:from>
      <xdr:col>0</xdr:col>
      <xdr:colOff>19050</xdr:colOff>
      <xdr:row>27</xdr:row>
      <xdr:rowOff>66675</xdr:rowOff>
    </xdr:from>
    <xdr:to>
      <xdr:col>0</xdr:col>
      <xdr:colOff>238125</xdr:colOff>
      <xdr:row>27</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editAs="oneCell">
    <xdr:from>
      <xdr:col>4</xdr:col>
      <xdr:colOff>314325</xdr:colOff>
      <xdr:row>24</xdr:row>
      <xdr:rowOff>123825</xdr:rowOff>
    </xdr:from>
    <xdr:to>
      <xdr:col>5</xdr:col>
      <xdr:colOff>285750</xdr:colOff>
      <xdr:row>24</xdr:row>
      <xdr:rowOff>342900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47625</xdr:colOff>
      <xdr:row>24</xdr:row>
      <xdr:rowOff>114300</xdr:rowOff>
    </xdr:from>
    <xdr:to>
      <xdr:col>10</xdr:col>
      <xdr:colOff>19050</xdr:colOff>
      <xdr:row>24</xdr:row>
      <xdr:rowOff>323850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317500</xdr:colOff>
          <xdr:row>24</xdr:row>
          <xdr:rowOff>127000</xdr:rowOff>
        </xdr:from>
        <xdr:to>
          <xdr:col>5</xdr:col>
          <xdr:colOff>292100</xdr:colOff>
          <xdr:row>24</xdr:row>
          <xdr:rowOff>342900</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24</xdr:row>
          <xdr:rowOff>114300</xdr:rowOff>
        </xdr:from>
        <xdr:to>
          <xdr:col>10</xdr:col>
          <xdr:colOff>25400</xdr:colOff>
          <xdr:row>24</xdr:row>
          <xdr:rowOff>330200</xdr:rowOff>
        </xdr:to>
        <xdr:sp macro="" textlink="">
          <xdr:nvSpPr>
            <xdr:cNvPr id="4" name="Check Box 2" hidden="1">
              <a:extLst>
                <a:ext uri="{63B3BB69-23CF-44E3-9099-C40C66FF867C}">
                  <a14:compatExt spid="_x0000_s102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65</xdr:row>
      <xdr:rowOff>0</xdr:rowOff>
    </xdr:from>
    <xdr:to>
      <xdr:col>0</xdr:col>
      <xdr:colOff>266700</xdr:colOff>
      <xdr:row>65</xdr:row>
      <xdr:rowOff>0</xdr:rowOff>
    </xdr:to>
    <xdr:pic>
      <xdr:nvPicPr>
        <xdr:cNvPr id="13" name="Picture 1" descr="MCj04113200000[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21278850"/>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78</xdr:row>
      <xdr:rowOff>57150</xdr:rowOff>
    </xdr:from>
    <xdr:to>
      <xdr:col>0</xdr:col>
      <xdr:colOff>276225</xdr:colOff>
      <xdr:row>78</xdr:row>
      <xdr:rowOff>228600</xdr:rowOff>
    </xdr:to>
    <xdr:pic>
      <xdr:nvPicPr>
        <xdr:cNvPr id="14" name="Picture 1" descr="MCj04113200000[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2425065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381001</xdr:colOff>
      <xdr:row>14</xdr:row>
      <xdr:rowOff>28575</xdr:rowOff>
    </xdr:from>
    <xdr:to>
      <xdr:col>3</xdr:col>
      <xdr:colOff>495301</xdr:colOff>
      <xdr:row>15</xdr:row>
      <xdr:rowOff>161925</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552701" y="324802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588645</xdr:colOff>
      <xdr:row>15</xdr:row>
      <xdr:rowOff>161925</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6286501" y="321945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41</xdr:row>
      <xdr:rowOff>47625</xdr:rowOff>
    </xdr:from>
    <xdr:to>
      <xdr:col>7</xdr:col>
      <xdr:colOff>104776</xdr:colOff>
      <xdr:row>41</xdr:row>
      <xdr:rowOff>495302</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5105401" y="10287000"/>
          <a:ext cx="57150" cy="44767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41</xdr:row>
      <xdr:rowOff>28575</xdr:rowOff>
    </xdr:from>
    <xdr:to>
      <xdr:col>8</xdr:col>
      <xdr:colOff>693419</xdr:colOff>
      <xdr:row>41</xdr:row>
      <xdr:rowOff>504823</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6419850" y="10267950"/>
          <a:ext cx="45719" cy="47624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28575</xdr:rowOff>
    </xdr:from>
    <xdr:to>
      <xdr:col>6</xdr:col>
      <xdr:colOff>95250</xdr:colOff>
      <xdr:row>44</xdr:row>
      <xdr:rowOff>590550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a:xfrm>
          <a:off x="4381500" y="1125855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28574</xdr:rowOff>
    </xdr:from>
    <xdr:to>
      <xdr:col>8</xdr:col>
      <xdr:colOff>685800</xdr:colOff>
      <xdr:row>44</xdr:row>
      <xdr:rowOff>609599</xdr:rowOff>
    </xdr:to>
    <xdr:sp macro="" textlink="">
      <xdr:nvSpPr>
        <xdr:cNvPr id="7" name="右大かっこ 6">
          <a:extLst>
            <a:ext uri="{FF2B5EF4-FFF2-40B4-BE49-F238E27FC236}">
              <a16:creationId xmlns:a16="http://schemas.microsoft.com/office/drawing/2014/main" id="{00000000-0008-0000-0100-000007000000}"/>
            </a:ext>
          </a:extLst>
        </xdr:cNvPr>
        <xdr:cNvSpPr/>
      </xdr:nvSpPr>
      <xdr:spPr>
        <a:xfrm flipV="1">
          <a:off x="6400800" y="1125854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51</xdr:row>
      <xdr:rowOff>28576</xdr:rowOff>
    </xdr:from>
    <xdr:to>
      <xdr:col>6</xdr:col>
      <xdr:colOff>104775</xdr:colOff>
      <xdr:row>52</xdr:row>
      <xdr:rowOff>152399</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a:off x="4400550" y="13763626"/>
          <a:ext cx="47625" cy="638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51</xdr:row>
      <xdr:rowOff>19050</xdr:rowOff>
    </xdr:from>
    <xdr:to>
      <xdr:col>8</xdr:col>
      <xdr:colOff>676275</xdr:colOff>
      <xdr:row>52</xdr:row>
      <xdr:rowOff>152398</xdr:rowOff>
    </xdr:to>
    <xdr:sp macro="" textlink="">
      <xdr:nvSpPr>
        <xdr:cNvPr id="9" name="右大かっこ 8">
          <a:extLst>
            <a:ext uri="{FF2B5EF4-FFF2-40B4-BE49-F238E27FC236}">
              <a16:creationId xmlns:a16="http://schemas.microsoft.com/office/drawing/2014/main" id="{00000000-0008-0000-0100-000009000000}"/>
            </a:ext>
          </a:extLst>
        </xdr:cNvPr>
        <xdr:cNvSpPr/>
      </xdr:nvSpPr>
      <xdr:spPr>
        <a:xfrm>
          <a:off x="6381750" y="13754100"/>
          <a:ext cx="66675" cy="64769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48</xdr:row>
      <xdr:rowOff>0</xdr:rowOff>
    </xdr:from>
    <xdr:to>
      <xdr:col>7</xdr:col>
      <xdr:colOff>76200</xdr:colOff>
      <xdr:row>48</xdr:row>
      <xdr:rowOff>295275</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5067300" y="1305877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48</xdr:row>
      <xdr:rowOff>0</xdr:rowOff>
    </xdr:from>
    <xdr:to>
      <xdr:col>8</xdr:col>
      <xdr:colOff>685800</xdr:colOff>
      <xdr:row>48</xdr:row>
      <xdr:rowOff>295275</xdr:rowOff>
    </xdr:to>
    <xdr:sp macro="" textlink="">
      <xdr:nvSpPr>
        <xdr:cNvPr id="14" name="右大かっこ 13">
          <a:extLst>
            <a:ext uri="{FF2B5EF4-FFF2-40B4-BE49-F238E27FC236}">
              <a16:creationId xmlns:a16="http://schemas.microsoft.com/office/drawing/2014/main" id="{00000000-0008-0000-0100-00000E000000}"/>
            </a:ext>
          </a:extLst>
        </xdr:cNvPr>
        <xdr:cNvSpPr/>
      </xdr:nvSpPr>
      <xdr:spPr>
        <a:xfrm>
          <a:off x="6391275" y="1305877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17</xdr:row>
      <xdr:rowOff>28575</xdr:rowOff>
    </xdr:from>
    <xdr:to>
      <xdr:col>3</xdr:col>
      <xdr:colOff>495301</xdr:colOff>
      <xdr:row>18</xdr:row>
      <xdr:rowOff>161925</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a:xfrm>
          <a:off x="2552701" y="383857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0</xdr:rowOff>
    </xdr:from>
    <xdr:to>
      <xdr:col>8</xdr:col>
      <xdr:colOff>588645</xdr:colOff>
      <xdr:row>18</xdr:row>
      <xdr:rowOff>161925</xdr:rowOff>
    </xdr:to>
    <xdr:sp macro="" textlink="">
      <xdr:nvSpPr>
        <xdr:cNvPr id="16" name="右大かっこ 15">
          <a:extLst>
            <a:ext uri="{FF2B5EF4-FFF2-40B4-BE49-F238E27FC236}">
              <a16:creationId xmlns:a16="http://schemas.microsoft.com/office/drawing/2014/main" id="{00000000-0008-0000-0100-000010000000}"/>
            </a:ext>
          </a:extLst>
        </xdr:cNvPr>
        <xdr:cNvSpPr/>
      </xdr:nvSpPr>
      <xdr:spPr>
        <a:xfrm>
          <a:off x="6286501" y="381000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14</xdr:row>
      <xdr:rowOff>28575</xdr:rowOff>
    </xdr:from>
    <xdr:to>
      <xdr:col>3</xdr:col>
      <xdr:colOff>495301</xdr:colOff>
      <xdr:row>15</xdr:row>
      <xdr:rowOff>161925</xdr:rowOff>
    </xdr:to>
    <xdr:sp macro="" textlink="">
      <xdr:nvSpPr>
        <xdr:cNvPr id="17" name="左大かっこ 16">
          <a:extLst>
            <a:ext uri="{FF2B5EF4-FFF2-40B4-BE49-F238E27FC236}">
              <a16:creationId xmlns:a16="http://schemas.microsoft.com/office/drawing/2014/main" id="{00000000-0008-0000-0100-000011000000}"/>
            </a:ext>
          </a:extLst>
        </xdr:cNvPr>
        <xdr:cNvSpPr/>
      </xdr:nvSpPr>
      <xdr:spPr>
        <a:xfrm>
          <a:off x="2552701" y="324802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588645</xdr:colOff>
      <xdr:row>15</xdr:row>
      <xdr:rowOff>161925</xdr:rowOff>
    </xdr:to>
    <xdr:sp macro="" textlink="">
      <xdr:nvSpPr>
        <xdr:cNvPr id="18" name="右大かっこ 17">
          <a:extLst>
            <a:ext uri="{FF2B5EF4-FFF2-40B4-BE49-F238E27FC236}">
              <a16:creationId xmlns:a16="http://schemas.microsoft.com/office/drawing/2014/main" id="{00000000-0008-0000-0100-000012000000}"/>
            </a:ext>
          </a:extLst>
        </xdr:cNvPr>
        <xdr:cNvSpPr/>
      </xdr:nvSpPr>
      <xdr:spPr>
        <a:xfrm>
          <a:off x="6286501" y="321945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41</xdr:row>
      <xdr:rowOff>47625</xdr:rowOff>
    </xdr:from>
    <xdr:to>
      <xdr:col>7</xdr:col>
      <xdr:colOff>104776</xdr:colOff>
      <xdr:row>41</xdr:row>
      <xdr:rowOff>495302</xdr:rowOff>
    </xdr:to>
    <xdr:sp macro="" textlink="">
      <xdr:nvSpPr>
        <xdr:cNvPr id="19" name="左大かっこ 18">
          <a:extLst>
            <a:ext uri="{FF2B5EF4-FFF2-40B4-BE49-F238E27FC236}">
              <a16:creationId xmlns:a16="http://schemas.microsoft.com/office/drawing/2014/main" id="{00000000-0008-0000-0100-000013000000}"/>
            </a:ext>
          </a:extLst>
        </xdr:cNvPr>
        <xdr:cNvSpPr/>
      </xdr:nvSpPr>
      <xdr:spPr>
        <a:xfrm>
          <a:off x="5105401" y="10287000"/>
          <a:ext cx="57150" cy="44767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41</xdr:row>
      <xdr:rowOff>28575</xdr:rowOff>
    </xdr:from>
    <xdr:to>
      <xdr:col>8</xdr:col>
      <xdr:colOff>693419</xdr:colOff>
      <xdr:row>41</xdr:row>
      <xdr:rowOff>504823</xdr:rowOff>
    </xdr:to>
    <xdr:sp macro="" textlink="">
      <xdr:nvSpPr>
        <xdr:cNvPr id="20" name="右大かっこ 19">
          <a:extLst>
            <a:ext uri="{FF2B5EF4-FFF2-40B4-BE49-F238E27FC236}">
              <a16:creationId xmlns:a16="http://schemas.microsoft.com/office/drawing/2014/main" id="{00000000-0008-0000-0100-000014000000}"/>
            </a:ext>
          </a:extLst>
        </xdr:cNvPr>
        <xdr:cNvSpPr/>
      </xdr:nvSpPr>
      <xdr:spPr>
        <a:xfrm>
          <a:off x="6419850" y="10267950"/>
          <a:ext cx="45719" cy="47624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28575</xdr:rowOff>
    </xdr:from>
    <xdr:to>
      <xdr:col>6</xdr:col>
      <xdr:colOff>95250</xdr:colOff>
      <xdr:row>44</xdr:row>
      <xdr:rowOff>590550</xdr:rowOff>
    </xdr:to>
    <xdr:sp macro="" textlink="">
      <xdr:nvSpPr>
        <xdr:cNvPr id="21" name="左大かっこ 20">
          <a:extLst>
            <a:ext uri="{FF2B5EF4-FFF2-40B4-BE49-F238E27FC236}">
              <a16:creationId xmlns:a16="http://schemas.microsoft.com/office/drawing/2014/main" id="{00000000-0008-0000-0100-000015000000}"/>
            </a:ext>
          </a:extLst>
        </xdr:cNvPr>
        <xdr:cNvSpPr/>
      </xdr:nvSpPr>
      <xdr:spPr>
        <a:xfrm>
          <a:off x="4381500" y="1125855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28574</xdr:rowOff>
    </xdr:from>
    <xdr:to>
      <xdr:col>8</xdr:col>
      <xdr:colOff>685800</xdr:colOff>
      <xdr:row>44</xdr:row>
      <xdr:rowOff>609599</xdr:rowOff>
    </xdr:to>
    <xdr:sp macro="" textlink="">
      <xdr:nvSpPr>
        <xdr:cNvPr id="22" name="右大かっこ 21">
          <a:extLst>
            <a:ext uri="{FF2B5EF4-FFF2-40B4-BE49-F238E27FC236}">
              <a16:creationId xmlns:a16="http://schemas.microsoft.com/office/drawing/2014/main" id="{00000000-0008-0000-0100-000016000000}"/>
            </a:ext>
          </a:extLst>
        </xdr:cNvPr>
        <xdr:cNvSpPr/>
      </xdr:nvSpPr>
      <xdr:spPr>
        <a:xfrm flipV="1">
          <a:off x="6400800" y="1125854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51</xdr:row>
      <xdr:rowOff>28576</xdr:rowOff>
    </xdr:from>
    <xdr:to>
      <xdr:col>6</xdr:col>
      <xdr:colOff>104775</xdr:colOff>
      <xdr:row>52</xdr:row>
      <xdr:rowOff>152399</xdr:rowOff>
    </xdr:to>
    <xdr:sp macro="" textlink="">
      <xdr:nvSpPr>
        <xdr:cNvPr id="23" name="左大かっこ 22">
          <a:extLst>
            <a:ext uri="{FF2B5EF4-FFF2-40B4-BE49-F238E27FC236}">
              <a16:creationId xmlns:a16="http://schemas.microsoft.com/office/drawing/2014/main" id="{00000000-0008-0000-0100-000017000000}"/>
            </a:ext>
          </a:extLst>
        </xdr:cNvPr>
        <xdr:cNvSpPr/>
      </xdr:nvSpPr>
      <xdr:spPr>
        <a:xfrm>
          <a:off x="4400550" y="13763626"/>
          <a:ext cx="47625" cy="638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51</xdr:row>
      <xdr:rowOff>19050</xdr:rowOff>
    </xdr:from>
    <xdr:to>
      <xdr:col>8</xdr:col>
      <xdr:colOff>676275</xdr:colOff>
      <xdr:row>52</xdr:row>
      <xdr:rowOff>152398</xdr:rowOff>
    </xdr:to>
    <xdr:sp macro="" textlink="">
      <xdr:nvSpPr>
        <xdr:cNvPr id="24" name="右大かっこ 23">
          <a:extLst>
            <a:ext uri="{FF2B5EF4-FFF2-40B4-BE49-F238E27FC236}">
              <a16:creationId xmlns:a16="http://schemas.microsoft.com/office/drawing/2014/main" id="{00000000-0008-0000-0100-000018000000}"/>
            </a:ext>
          </a:extLst>
        </xdr:cNvPr>
        <xdr:cNvSpPr/>
      </xdr:nvSpPr>
      <xdr:spPr>
        <a:xfrm>
          <a:off x="6381750" y="13754100"/>
          <a:ext cx="66675" cy="64769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48</xdr:row>
      <xdr:rowOff>0</xdr:rowOff>
    </xdr:from>
    <xdr:to>
      <xdr:col>7</xdr:col>
      <xdr:colOff>76200</xdr:colOff>
      <xdr:row>48</xdr:row>
      <xdr:rowOff>295275</xdr:rowOff>
    </xdr:to>
    <xdr:sp macro="" textlink="">
      <xdr:nvSpPr>
        <xdr:cNvPr id="28" name="左大かっこ 27">
          <a:extLst>
            <a:ext uri="{FF2B5EF4-FFF2-40B4-BE49-F238E27FC236}">
              <a16:creationId xmlns:a16="http://schemas.microsoft.com/office/drawing/2014/main" id="{00000000-0008-0000-0100-00001C000000}"/>
            </a:ext>
          </a:extLst>
        </xdr:cNvPr>
        <xdr:cNvSpPr/>
      </xdr:nvSpPr>
      <xdr:spPr>
        <a:xfrm>
          <a:off x="5067300" y="1305877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48</xdr:row>
      <xdr:rowOff>0</xdr:rowOff>
    </xdr:from>
    <xdr:to>
      <xdr:col>8</xdr:col>
      <xdr:colOff>685800</xdr:colOff>
      <xdr:row>48</xdr:row>
      <xdr:rowOff>295275</xdr:rowOff>
    </xdr:to>
    <xdr:sp macro="" textlink="">
      <xdr:nvSpPr>
        <xdr:cNvPr id="29" name="右大かっこ 28">
          <a:extLst>
            <a:ext uri="{FF2B5EF4-FFF2-40B4-BE49-F238E27FC236}">
              <a16:creationId xmlns:a16="http://schemas.microsoft.com/office/drawing/2014/main" id="{00000000-0008-0000-0100-00001D000000}"/>
            </a:ext>
          </a:extLst>
        </xdr:cNvPr>
        <xdr:cNvSpPr/>
      </xdr:nvSpPr>
      <xdr:spPr>
        <a:xfrm>
          <a:off x="6391275" y="1305877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17</xdr:row>
      <xdr:rowOff>28575</xdr:rowOff>
    </xdr:from>
    <xdr:to>
      <xdr:col>3</xdr:col>
      <xdr:colOff>495301</xdr:colOff>
      <xdr:row>18</xdr:row>
      <xdr:rowOff>161925</xdr:rowOff>
    </xdr:to>
    <xdr:sp macro="" textlink="">
      <xdr:nvSpPr>
        <xdr:cNvPr id="30" name="左大かっこ 29">
          <a:extLst>
            <a:ext uri="{FF2B5EF4-FFF2-40B4-BE49-F238E27FC236}">
              <a16:creationId xmlns:a16="http://schemas.microsoft.com/office/drawing/2014/main" id="{00000000-0008-0000-0100-00001E000000}"/>
            </a:ext>
          </a:extLst>
        </xdr:cNvPr>
        <xdr:cNvSpPr/>
      </xdr:nvSpPr>
      <xdr:spPr>
        <a:xfrm>
          <a:off x="2552701" y="383857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0</xdr:rowOff>
    </xdr:from>
    <xdr:to>
      <xdr:col>8</xdr:col>
      <xdr:colOff>588645</xdr:colOff>
      <xdr:row>18</xdr:row>
      <xdr:rowOff>161925</xdr:rowOff>
    </xdr:to>
    <xdr:sp macro="" textlink="">
      <xdr:nvSpPr>
        <xdr:cNvPr id="31" name="右大かっこ 30">
          <a:extLst>
            <a:ext uri="{FF2B5EF4-FFF2-40B4-BE49-F238E27FC236}">
              <a16:creationId xmlns:a16="http://schemas.microsoft.com/office/drawing/2014/main" id="{00000000-0008-0000-0100-00001F000000}"/>
            </a:ext>
          </a:extLst>
        </xdr:cNvPr>
        <xdr:cNvSpPr/>
      </xdr:nvSpPr>
      <xdr:spPr>
        <a:xfrm>
          <a:off x="6286501" y="381000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4</xdr:col>
      <xdr:colOff>647700</xdr:colOff>
      <xdr:row>13</xdr:row>
      <xdr:rowOff>0</xdr:rowOff>
    </xdr:from>
    <xdr:to>
      <xdr:col>5</xdr:col>
      <xdr:colOff>228600</xdr:colOff>
      <xdr:row>14</xdr:row>
      <xdr:rowOff>19050</xdr:rowOff>
    </xdr:to>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409575</xdr:colOff>
      <xdr:row>12</xdr:row>
      <xdr:rowOff>266700</xdr:rowOff>
    </xdr:from>
    <xdr:to>
      <xdr:col>4</xdr:col>
      <xdr:colOff>1905</xdr:colOff>
      <xdr:row>14</xdr:row>
      <xdr:rowOff>9525</xdr:rowOff>
    </xdr:to>
    <xdr:sp macro="" textlink="">
      <xdr:nvSpPr>
        <xdr:cNvPr id="8194"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28</xdr:row>
      <xdr:rowOff>76200</xdr:rowOff>
    </xdr:from>
    <xdr:to>
      <xdr:col>4</xdr:col>
      <xdr:colOff>0</xdr:colOff>
      <xdr:row>28</xdr:row>
      <xdr:rowOff>285750</xdr:rowOff>
    </xdr:to>
    <xdr:sp macro="" textlink="">
      <xdr:nvSpPr>
        <xdr:cNvPr id="8195" name="Check Box 3" hidden="1">
          <a:extLst>
            <a:ext uri="{63B3BB69-23CF-44E3-9099-C40C66FF867C}">
              <a14:compatExt xmlns:a14="http://schemas.microsoft.com/office/drawing/2010/main"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485775</xdr:colOff>
      <xdr:row>28</xdr:row>
      <xdr:rowOff>76200</xdr:rowOff>
    </xdr:from>
    <xdr:to>
      <xdr:col>5</xdr:col>
      <xdr:colOff>66675</xdr:colOff>
      <xdr:row>28</xdr:row>
      <xdr:rowOff>285750</xdr:rowOff>
    </xdr:to>
    <xdr:sp macro="" textlink="">
      <xdr:nvSpPr>
        <xdr:cNvPr id="8196"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561975</xdr:colOff>
      <xdr:row>42</xdr:row>
      <xdr:rowOff>19050</xdr:rowOff>
    </xdr:from>
    <xdr:to>
      <xdr:col>7</xdr:col>
      <xdr:colOff>152400</xdr:colOff>
      <xdr:row>42</xdr:row>
      <xdr:rowOff>228600</xdr:rowOff>
    </xdr:to>
    <xdr:sp macro="" textlink="">
      <xdr:nvSpPr>
        <xdr:cNvPr id="8197"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552450</xdr:colOff>
      <xdr:row>40</xdr:row>
      <xdr:rowOff>19050</xdr:rowOff>
    </xdr:from>
    <xdr:to>
      <xdr:col>7</xdr:col>
      <xdr:colOff>142875</xdr:colOff>
      <xdr:row>40</xdr:row>
      <xdr:rowOff>228600</xdr:rowOff>
    </xdr:to>
    <xdr:sp macro="" textlink="">
      <xdr:nvSpPr>
        <xdr:cNvPr id="8198"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495300</xdr:colOff>
      <xdr:row>40</xdr:row>
      <xdr:rowOff>19050</xdr:rowOff>
    </xdr:from>
    <xdr:to>
      <xdr:col>8</xdr:col>
      <xdr:colOff>85725</xdr:colOff>
      <xdr:row>40</xdr:row>
      <xdr:rowOff>228600</xdr:rowOff>
    </xdr:to>
    <xdr:sp macro="" textlink="">
      <xdr:nvSpPr>
        <xdr:cNvPr id="8199" name="Check Box 7" hidden="1">
          <a:extLst>
            <a:ext uri="{63B3BB69-23CF-44E3-9099-C40C66FF867C}">
              <a14:compatExt xmlns:a14="http://schemas.microsoft.com/office/drawing/2010/main"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457200</xdr:colOff>
      <xdr:row>45</xdr:row>
      <xdr:rowOff>219075</xdr:rowOff>
    </xdr:from>
    <xdr:to>
      <xdr:col>7</xdr:col>
      <xdr:colOff>47625</xdr:colOff>
      <xdr:row>45</xdr:row>
      <xdr:rowOff>428625</xdr:rowOff>
    </xdr:to>
    <xdr:sp macro="" textlink="">
      <xdr:nvSpPr>
        <xdr:cNvPr id="8200" name="Check Box 8" hidden="1">
          <a:extLst>
            <a:ext uri="{63B3BB69-23CF-44E3-9099-C40C66FF867C}">
              <a14:compatExt xmlns:a14="http://schemas.microsoft.com/office/drawing/2010/main"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523875</xdr:colOff>
      <xdr:row>42</xdr:row>
      <xdr:rowOff>28575</xdr:rowOff>
    </xdr:from>
    <xdr:to>
      <xdr:col>8</xdr:col>
      <xdr:colOff>114300</xdr:colOff>
      <xdr:row>43</xdr:row>
      <xdr:rowOff>0</xdr:rowOff>
    </xdr:to>
    <xdr:sp macro="" textlink="">
      <xdr:nvSpPr>
        <xdr:cNvPr id="8201" name="Check Box 9" hidden="1">
          <a:extLst>
            <a:ext uri="{63B3BB69-23CF-44E3-9099-C40C66FF867C}">
              <a14:compatExt xmlns:a14="http://schemas.microsoft.com/office/drawing/2010/main"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419100</xdr:colOff>
      <xdr:row>45</xdr:row>
      <xdr:rowOff>219075</xdr:rowOff>
    </xdr:from>
    <xdr:to>
      <xdr:col>8</xdr:col>
      <xdr:colOff>9525</xdr:colOff>
      <xdr:row>45</xdr:row>
      <xdr:rowOff>428625</xdr:rowOff>
    </xdr:to>
    <xdr:sp macro="" textlink="">
      <xdr:nvSpPr>
        <xdr:cNvPr id="8202" name="Check Box 10" hidden="1">
          <a:extLst>
            <a:ext uri="{63B3BB69-23CF-44E3-9099-C40C66FF867C}">
              <a14:compatExt xmlns:a14="http://schemas.microsoft.com/office/drawing/2010/main"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485775</xdr:colOff>
      <xdr:row>47</xdr:row>
      <xdr:rowOff>28575</xdr:rowOff>
    </xdr:from>
    <xdr:to>
      <xdr:col>7</xdr:col>
      <xdr:colOff>76200</xdr:colOff>
      <xdr:row>47</xdr:row>
      <xdr:rowOff>238125</xdr:rowOff>
    </xdr:to>
    <xdr:sp macro="" textlink="">
      <xdr:nvSpPr>
        <xdr:cNvPr id="8203" name="Check Box 11" hidden="1">
          <a:extLst>
            <a:ext uri="{63B3BB69-23CF-44E3-9099-C40C66FF867C}">
              <a14:compatExt xmlns:a14="http://schemas.microsoft.com/office/drawing/2010/main"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428625</xdr:colOff>
      <xdr:row>47</xdr:row>
      <xdr:rowOff>19050</xdr:rowOff>
    </xdr:from>
    <xdr:to>
      <xdr:col>8</xdr:col>
      <xdr:colOff>19050</xdr:colOff>
      <xdr:row>47</xdr:row>
      <xdr:rowOff>228600</xdr:rowOff>
    </xdr:to>
    <xdr:sp macro="" textlink="">
      <xdr:nvSpPr>
        <xdr:cNvPr id="8204" name="Check Box 12" hidden="1">
          <a:extLst>
            <a:ext uri="{63B3BB69-23CF-44E3-9099-C40C66FF867C}">
              <a14:compatExt xmlns:a14="http://schemas.microsoft.com/office/drawing/2010/main"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438150</xdr:colOff>
      <xdr:row>54</xdr:row>
      <xdr:rowOff>0</xdr:rowOff>
    </xdr:from>
    <xdr:to>
      <xdr:col>8</xdr:col>
      <xdr:colOff>28575</xdr:colOff>
      <xdr:row>54</xdr:row>
      <xdr:rowOff>209550</xdr:rowOff>
    </xdr:to>
    <xdr:sp macro="" textlink="">
      <xdr:nvSpPr>
        <xdr:cNvPr id="8205" name="Check Box 13" hidden="1">
          <a:extLst>
            <a:ext uri="{63B3BB69-23CF-44E3-9099-C40C66FF867C}">
              <a14:compatExt xmlns:a14="http://schemas.microsoft.com/office/drawing/2010/main"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476250</xdr:colOff>
      <xdr:row>49</xdr:row>
      <xdr:rowOff>0</xdr:rowOff>
    </xdr:from>
    <xdr:to>
      <xdr:col>7</xdr:col>
      <xdr:colOff>66675</xdr:colOff>
      <xdr:row>50</xdr:row>
      <xdr:rowOff>38100</xdr:rowOff>
    </xdr:to>
    <xdr:sp macro="" textlink="">
      <xdr:nvSpPr>
        <xdr:cNvPr id="8206" name="Check Box 14" hidden="1">
          <a:extLst>
            <a:ext uri="{63B3BB69-23CF-44E3-9099-C40C66FF867C}">
              <a14:compatExt xmlns:a14="http://schemas.microsoft.com/office/drawing/2010/main"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476250</xdr:colOff>
      <xdr:row>54</xdr:row>
      <xdr:rowOff>0</xdr:rowOff>
    </xdr:from>
    <xdr:to>
      <xdr:col>7</xdr:col>
      <xdr:colOff>66675</xdr:colOff>
      <xdr:row>54</xdr:row>
      <xdr:rowOff>209550</xdr:rowOff>
    </xdr:to>
    <xdr:sp macro="" textlink="">
      <xdr:nvSpPr>
        <xdr:cNvPr id="8207" name="Check Box 15" hidden="1">
          <a:extLst>
            <a:ext uri="{63B3BB69-23CF-44E3-9099-C40C66FF867C}">
              <a14:compatExt xmlns:a14="http://schemas.microsoft.com/office/drawing/2010/main"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428625</xdr:colOff>
      <xdr:row>49</xdr:row>
      <xdr:rowOff>0</xdr:rowOff>
    </xdr:from>
    <xdr:to>
      <xdr:col>8</xdr:col>
      <xdr:colOff>19050</xdr:colOff>
      <xdr:row>50</xdr:row>
      <xdr:rowOff>38100</xdr:rowOff>
    </xdr:to>
    <xdr:sp macro="" textlink="">
      <xdr:nvSpPr>
        <xdr:cNvPr id="8208" name="Check Box 16" hidden="1">
          <a:extLst>
            <a:ext uri="{63B3BB69-23CF-44E3-9099-C40C66FF867C}">
              <a14:compatExt xmlns:a14="http://schemas.microsoft.com/office/drawing/2010/main"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457200</xdr:colOff>
      <xdr:row>82</xdr:row>
      <xdr:rowOff>0</xdr:rowOff>
    </xdr:from>
    <xdr:to>
      <xdr:col>7</xdr:col>
      <xdr:colOff>47625</xdr:colOff>
      <xdr:row>83</xdr:row>
      <xdr:rowOff>38100</xdr:rowOff>
    </xdr:to>
    <xdr:sp macro="" textlink="">
      <xdr:nvSpPr>
        <xdr:cNvPr id="8209" name="Check Box 17" hidden="1">
          <a:extLst>
            <a:ext uri="{63B3BB69-23CF-44E3-9099-C40C66FF867C}">
              <a14:compatExt xmlns:a14="http://schemas.microsoft.com/office/drawing/2010/main"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457200</xdr:colOff>
      <xdr:row>82</xdr:row>
      <xdr:rowOff>0</xdr:rowOff>
    </xdr:from>
    <xdr:to>
      <xdr:col>7</xdr:col>
      <xdr:colOff>47625</xdr:colOff>
      <xdr:row>83</xdr:row>
      <xdr:rowOff>38100</xdr:rowOff>
    </xdr:to>
    <xdr:sp macro="" textlink="">
      <xdr:nvSpPr>
        <xdr:cNvPr id="8210" name="Check Box 18" hidden="1">
          <a:extLst>
            <a:ext uri="{63B3BB69-23CF-44E3-9099-C40C66FF867C}">
              <a14:compatExt xmlns:a14="http://schemas.microsoft.com/office/drawing/2010/main"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400050</xdr:colOff>
      <xdr:row>82</xdr:row>
      <xdr:rowOff>0</xdr:rowOff>
    </xdr:from>
    <xdr:to>
      <xdr:col>8</xdr:col>
      <xdr:colOff>0</xdr:colOff>
      <xdr:row>83</xdr:row>
      <xdr:rowOff>38100</xdr:rowOff>
    </xdr:to>
    <xdr:sp macro="" textlink="">
      <xdr:nvSpPr>
        <xdr:cNvPr id="8211" name="Check Box 19" hidden="1">
          <a:extLst>
            <a:ext uri="{63B3BB69-23CF-44E3-9099-C40C66FF867C}">
              <a14:compatExt xmlns:a14="http://schemas.microsoft.com/office/drawing/2010/main"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390525</xdr:colOff>
      <xdr:row>82</xdr:row>
      <xdr:rowOff>0</xdr:rowOff>
    </xdr:from>
    <xdr:to>
      <xdr:col>8</xdr:col>
      <xdr:colOff>3175</xdr:colOff>
      <xdr:row>83</xdr:row>
      <xdr:rowOff>38100</xdr:rowOff>
    </xdr:to>
    <xdr:sp macro="" textlink="">
      <xdr:nvSpPr>
        <xdr:cNvPr id="8212" name="Check Box 20" hidden="1">
          <a:extLst>
            <a:ext uri="{63B3BB69-23CF-44E3-9099-C40C66FF867C}">
              <a14:compatExt xmlns:a14="http://schemas.microsoft.com/office/drawing/2010/main"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647700</xdr:colOff>
      <xdr:row>16</xdr:row>
      <xdr:rowOff>0</xdr:rowOff>
    </xdr:from>
    <xdr:to>
      <xdr:col>5</xdr:col>
      <xdr:colOff>228600</xdr:colOff>
      <xdr:row>17</xdr:row>
      <xdr:rowOff>19050</xdr:rowOff>
    </xdr:to>
    <xdr:sp macro="" textlink="">
      <xdr:nvSpPr>
        <xdr:cNvPr id="8213" name="Check Box 21" hidden="1">
          <a:extLst>
            <a:ext uri="{63B3BB69-23CF-44E3-9099-C40C66FF867C}">
              <a14:compatExt xmlns:a14="http://schemas.microsoft.com/office/drawing/2010/main"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409575</xdr:colOff>
      <xdr:row>15</xdr:row>
      <xdr:rowOff>266700</xdr:rowOff>
    </xdr:from>
    <xdr:to>
      <xdr:col>4</xdr:col>
      <xdr:colOff>1905</xdr:colOff>
      <xdr:row>17</xdr:row>
      <xdr:rowOff>19050</xdr:rowOff>
    </xdr:to>
    <xdr:sp macro="" textlink="">
      <xdr:nvSpPr>
        <xdr:cNvPr id="8214" name="Check Box 22" hidden="1">
          <a:extLst>
            <a:ext uri="{63B3BB69-23CF-44E3-9099-C40C66FF867C}">
              <a14:compatExt xmlns:a14="http://schemas.microsoft.com/office/drawing/2010/main"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457200</xdr:colOff>
      <xdr:row>83</xdr:row>
      <xdr:rowOff>161925</xdr:rowOff>
    </xdr:from>
    <xdr:to>
      <xdr:col>7</xdr:col>
      <xdr:colOff>47625</xdr:colOff>
      <xdr:row>85</xdr:row>
      <xdr:rowOff>28575</xdr:rowOff>
    </xdr:to>
    <xdr:sp macro="" textlink="">
      <xdr:nvSpPr>
        <xdr:cNvPr id="8215" name="Check Box 23" hidden="1">
          <a:extLst>
            <a:ext uri="{63B3BB69-23CF-44E3-9099-C40C66FF867C}">
              <a14:compatExt xmlns:a14="http://schemas.microsoft.com/office/drawing/2010/main"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400050</xdr:colOff>
      <xdr:row>83</xdr:row>
      <xdr:rowOff>152400</xdr:rowOff>
    </xdr:from>
    <xdr:to>
      <xdr:col>8</xdr:col>
      <xdr:colOff>0</xdr:colOff>
      <xdr:row>85</xdr:row>
      <xdr:rowOff>19050</xdr:rowOff>
    </xdr:to>
    <xdr:sp macro="" textlink="">
      <xdr:nvSpPr>
        <xdr:cNvPr id="8216" name="Check Box 24" hidden="1">
          <a:extLst>
            <a:ext uri="{63B3BB69-23CF-44E3-9099-C40C66FF867C}">
              <a14:compatExt xmlns:a14="http://schemas.microsoft.com/office/drawing/2010/main"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647700</xdr:colOff>
      <xdr:row>13</xdr:row>
      <xdr:rowOff>0</xdr:rowOff>
    </xdr:from>
    <xdr:to>
      <xdr:col>5</xdr:col>
      <xdr:colOff>228600</xdr:colOff>
      <xdr:row>14</xdr:row>
      <xdr:rowOff>19050</xdr:rowOff>
    </xdr:to>
    <xdr:sp macro="" textlink="">
      <xdr:nvSpPr>
        <xdr:cNvPr id="8217" name="Check Box 25" hidden="1">
          <a:extLst>
            <a:ext uri="{63B3BB69-23CF-44E3-9099-C40C66FF867C}">
              <a14:compatExt xmlns:a14="http://schemas.microsoft.com/office/drawing/2010/main"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409575</xdr:colOff>
      <xdr:row>12</xdr:row>
      <xdr:rowOff>266700</xdr:rowOff>
    </xdr:from>
    <xdr:to>
      <xdr:col>4</xdr:col>
      <xdr:colOff>1905</xdr:colOff>
      <xdr:row>14</xdr:row>
      <xdr:rowOff>9525</xdr:rowOff>
    </xdr:to>
    <xdr:sp macro="" textlink="">
      <xdr:nvSpPr>
        <xdr:cNvPr id="8218" name="Check Box 26" hidden="1">
          <a:extLst>
            <a:ext uri="{63B3BB69-23CF-44E3-9099-C40C66FF867C}">
              <a14:compatExt xmlns:a14="http://schemas.microsoft.com/office/drawing/2010/main"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28</xdr:row>
      <xdr:rowOff>76200</xdr:rowOff>
    </xdr:from>
    <xdr:to>
      <xdr:col>4</xdr:col>
      <xdr:colOff>0</xdr:colOff>
      <xdr:row>28</xdr:row>
      <xdr:rowOff>285750</xdr:rowOff>
    </xdr:to>
    <xdr:sp macro="" textlink="">
      <xdr:nvSpPr>
        <xdr:cNvPr id="8219" name="Check Box 27" hidden="1">
          <a:extLst>
            <a:ext uri="{63B3BB69-23CF-44E3-9099-C40C66FF867C}">
              <a14:compatExt xmlns:a14="http://schemas.microsoft.com/office/drawing/2010/main"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485775</xdr:colOff>
      <xdr:row>28</xdr:row>
      <xdr:rowOff>76200</xdr:rowOff>
    </xdr:from>
    <xdr:to>
      <xdr:col>5</xdr:col>
      <xdr:colOff>66675</xdr:colOff>
      <xdr:row>28</xdr:row>
      <xdr:rowOff>285750</xdr:rowOff>
    </xdr:to>
    <xdr:sp macro="" textlink="">
      <xdr:nvSpPr>
        <xdr:cNvPr id="8220" name="Check Box 28" hidden="1">
          <a:extLst>
            <a:ext uri="{63B3BB69-23CF-44E3-9099-C40C66FF867C}">
              <a14:compatExt xmlns:a14="http://schemas.microsoft.com/office/drawing/2010/main"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561975</xdr:colOff>
      <xdr:row>42</xdr:row>
      <xdr:rowOff>19050</xdr:rowOff>
    </xdr:from>
    <xdr:to>
      <xdr:col>7</xdr:col>
      <xdr:colOff>152400</xdr:colOff>
      <xdr:row>42</xdr:row>
      <xdr:rowOff>228600</xdr:rowOff>
    </xdr:to>
    <xdr:sp macro="" textlink="">
      <xdr:nvSpPr>
        <xdr:cNvPr id="8221" name="Check Box 29" hidden="1">
          <a:extLst>
            <a:ext uri="{63B3BB69-23CF-44E3-9099-C40C66FF867C}">
              <a14:compatExt xmlns:a14="http://schemas.microsoft.com/office/drawing/2010/main"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552450</xdr:colOff>
      <xdr:row>40</xdr:row>
      <xdr:rowOff>19050</xdr:rowOff>
    </xdr:from>
    <xdr:to>
      <xdr:col>7</xdr:col>
      <xdr:colOff>142875</xdr:colOff>
      <xdr:row>40</xdr:row>
      <xdr:rowOff>228600</xdr:rowOff>
    </xdr:to>
    <xdr:sp macro="" textlink="">
      <xdr:nvSpPr>
        <xdr:cNvPr id="8222" name="Check Box 30" hidden="1">
          <a:extLst>
            <a:ext uri="{63B3BB69-23CF-44E3-9099-C40C66FF867C}">
              <a14:compatExt xmlns:a14="http://schemas.microsoft.com/office/drawing/2010/main"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495300</xdr:colOff>
      <xdr:row>40</xdr:row>
      <xdr:rowOff>19050</xdr:rowOff>
    </xdr:from>
    <xdr:to>
      <xdr:col>8</xdr:col>
      <xdr:colOff>85725</xdr:colOff>
      <xdr:row>40</xdr:row>
      <xdr:rowOff>228600</xdr:rowOff>
    </xdr:to>
    <xdr:sp macro="" textlink="">
      <xdr:nvSpPr>
        <xdr:cNvPr id="8223" name="Check Box 31" hidden="1">
          <a:extLst>
            <a:ext uri="{63B3BB69-23CF-44E3-9099-C40C66FF867C}">
              <a14:compatExt xmlns:a14="http://schemas.microsoft.com/office/drawing/2010/main"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457200</xdr:colOff>
      <xdr:row>45</xdr:row>
      <xdr:rowOff>219075</xdr:rowOff>
    </xdr:from>
    <xdr:to>
      <xdr:col>7</xdr:col>
      <xdr:colOff>47625</xdr:colOff>
      <xdr:row>45</xdr:row>
      <xdr:rowOff>428625</xdr:rowOff>
    </xdr:to>
    <xdr:sp macro="" textlink="">
      <xdr:nvSpPr>
        <xdr:cNvPr id="8224" name="Check Box 32" hidden="1">
          <a:extLst>
            <a:ext uri="{63B3BB69-23CF-44E3-9099-C40C66FF867C}">
              <a14:compatExt xmlns:a14="http://schemas.microsoft.com/office/drawing/2010/main"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523875</xdr:colOff>
      <xdr:row>42</xdr:row>
      <xdr:rowOff>28575</xdr:rowOff>
    </xdr:from>
    <xdr:to>
      <xdr:col>8</xdr:col>
      <xdr:colOff>114300</xdr:colOff>
      <xdr:row>43</xdr:row>
      <xdr:rowOff>0</xdr:rowOff>
    </xdr:to>
    <xdr:sp macro="" textlink="">
      <xdr:nvSpPr>
        <xdr:cNvPr id="8225" name="Check Box 33" hidden="1">
          <a:extLst>
            <a:ext uri="{63B3BB69-23CF-44E3-9099-C40C66FF867C}">
              <a14:compatExt xmlns:a14="http://schemas.microsoft.com/office/drawing/2010/main"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419100</xdr:colOff>
      <xdr:row>45</xdr:row>
      <xdr:rowOff>219075</xdr:rowOff>
    </xdr:from>
    <xdr:to>
      <xdr:col>8</xdr:col>
      <xdr:colOff>9525</xdr:colOff>
      <xdr:row>45</xdr:row>
      <xdr:rowOff>428625</xdr:rowOff>
    </xdr:to>
    <xdr:sp macro="" textlink="">
      <xdr:nvSpPr>
        <xdr:cNvPr id="8226" name="Check Box 34" hidden="1">
          <a:extLst>
            <a:ext uri="{63B3BB69-23CF-44E3-9099-C40C66FF867C}">
              <a14:compatExt xmlns:a14="http://schemas.microsoft.com/office/drawing/2010/main"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485775</xdr:colOff>
      <xdr:row>47</xdr:row>
      <xdr:rowOff>28575</xdr:rowOff>
    </xdr:from>
    <xdr:to>
      <xdr:col>7</xdr:col>
      <xdr:colOff>76200</xdr:colOff>
      <xdr:row>47</xdr:row>
      <xdr:rowOff>238125</xdr:rowOff>
    </xdr:to>
    <xdr:sp macro="" textlink="">
      <xdr:nvSpPr>
        <xdr:cNvPr id="8227" name="Check Box 35" hidden="1">
          <a:extLst>
            <a:ext uri="{63B3BB69-23CF-44E3-9099-C40C66FF867C}">
              <a14:compatExt xmlns:a14="http://schemas.microsoft.com/office/drawing/2010/main"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428625</xdr:colOff>
      <xdr:row>47</xdr:row>
      <xdr:rowOff>19050</xdr:rowOff>
    </xdr:from>
    <xdr:to>
      <xdr:col>8</xdr:col>
      <xdr:colOff>19050</xdr:colOff>
      <xdr:row>47</xdr:row>
      <xdr:rowOff>228600</xdr:rowOff>
    </xdr:to>
    <xdr:sp macro="" textlink="">
      <xdr:nvSpPr>
        <xdr:cNvPr id="8228" name="Check Box 36" hidden="1">
          <a:extLst>
            <a:ext uri="{63B3BB69-23CF-44E3-9099-C40C66FF867C}">
              <a14:compatExt xmlns:a14="http://schemas.microsoft.com/office/drawing/2010/main"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476250</xdr:colOff>
      <xdr:row>55</xdr:row>
      <xdr:rowOff>209550</xdr:rowOff>
    </xdr:from>
    <xdr:to>
      <xdr:col>7</xdr:col>
      <xdr:colOff>66675</xdr:colOff>
      <xdr:row>55</xdr:row>
      <xdr:rowOff>419100</xdr:rowOff>
    </xdr:to>
    <xdr:sp macro="" textlink="">
      <xdr:nvSpPr>
        <xdr:cNvPr id="8229" name="Check Box 37" hidden="1">
          <a:extLst>
            <a:ext uri="{63B3BB69-23CF-44E3-9099-C40C66FF867C}">
              <a14:compatExt xmlns:a14="http://schemas.microsoft.com/office/drawing/2010/main"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476250</xdr:colOff>
      <xdr:row>49</xdr:row>
      <xdr:rowOff>0</xdr:rowOff>
    </xdr:from>
    <xdr:to>
      <xdr:col>7</xdr:col>
      <xdr:colOff>66675</xdr:colOff>
      <xdr:row>50</xdr:row>
      <xdr:rowOff>38100</xdr:rowOff>
    </xdr:to>
    <xdr:sp macro="" textlink="">
      <xdr:nvSpPr>
        <xdr:cNvPr id="8230" name="Check Box 38" hidden="1">
          <a:extLst>
            <a:ext uri="{63B3BB69-23CF-44E3-9099-C40C66FF867C}">
              <a14:compatExt xmlns:a14="http://schemas.microsoft.com/office/drawing/2010/main"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400050</xdr:colOff>
      <xdr:row>55</xdr:row>
      <xdr:rowOff>209550</xdr:rowOff>
    </xdr:from>
    <xdr:to>
      <xdr:col>8</xdr:col>
      <xdr:colOff>0</xdr:colOff>
      <xdr:row>55</xdr:row>
      <xdr:rowOff>419100</xdr:rowOff>
    </xdr:to>
    <xdr:sp macro="" textlink="">
      <xdr:nvSpPr>
        <xdr:cNvPr id="8231" name="Check Box 39" hidden="1">
          <a:extLst>
            <a:ext uri="{63B3BB69-23CF-44E3-9099-C40C66FF867C}">
              <a14:compatExt xmlns:a14="http://schemas.microsoft.com/office/drawing/2010/main"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428625</xdr:colOff>
      <xdr:row>49</xdr:row>
      <xdr:rowOff>0</xdr:rowOff>
    </xdr:from>
    <xdr:to>
      <xdr:col>8</xdr:col>
      <xdr:colOff>19050</xdr:colOff>
      <xdr:row>50</xdr:row>
      <xdr:rowOff>38100</xdr:rowOff>
    </xdr:to>
    <xdr:sp macro="" textlink="">
      <xdr:nvSpPr>
        <xdr:cNvPr id="8232" name="Check Box 40" hidden="1">
          <a:extLst>
            <a:ext uri="{63B3BB69-23CF-44E3-9099-C40C66FF867C}">
              <a14:compatExt xmlns:a14="http://schemas.microsoft.com/office/drawing/2010/main"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457200</xdr:colOff>
      <xdr:row>82</xdr:row>
      <xdr:rowOff>0</xdr:rowOff>
    </xdr:from>
    <xdr:to>
      <xdr:col>7</xdr:col>
      <xdr:colOff>47625</xdr:colOff>
      <xdr:row>83</xdr:row>
      <xdr:rowOff>38100</xdr:rowOff>
    </xdr:to>
    <xdr:sp macro="" textlink="">
      <xdr:nvSpPr>
        <xdr:cNvPr id="8233" name="Check Box 41" hidden="1">
          <a:extLst>
            <a:ext uri="{63B3BB69-23CF-44E3-9099-C40C66FF867C}">
              <a14:compatExt xmlns:a14="http://schemas.microsoft.com/office/drawing/2010/main"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457200</xdr:colOff>
      <xdr:row>82</xdr:row>
      <xdr:rowOff>0</xdr:rowOff>
    </xdr:from>
    <xdr:to>
      <xdr:col>7</xdr:col>
      <xdr:colOff>47625</xdr:colOff>
      <xdr:row>83</xdr:row>
      <xdr:rowOff>38100</xdr:rowOff>
    </xdr:to>
    <xdr:sp macro="" textlink="">
      <xdr:nvSpPr>
        <xdr:cNvPr id="8234" name="Check Box 42" hidden="1">
          <a:extLst>
            <a:ext uri="{63B3BB69-23CF-44E3-9099-C40C66FF867C}">
              <a14:compatExt xmlns:a14="http://schemas.microsoft.com/office/drawing/2010/main"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400050</xdr:colOff>
      <xdr:row>82</xdr:row>
      <xdr:rowOff>0</xdr:rowOff>
    </xdr:from>
    <xdr:to>
      <xdr:col>8</xdr:col>
      <xdr:colOff>0</xdr:colOff>
      <xdr:row>83</xdr:row>
      <xdr:rowOff>38100</xdr:rowOff>
    </xdr:to>
    <xdr:sp macro="" textlink="">
      <xdr:nvSpPr>
        <xdr:cNvPr id="8235" name="Check Box 43" hidden="1">
          <a:extLst>
            <a:ext uri="{63B3BB69-23CF-44E3-9099-C40C66FF867C}">
              <a14:compatExt xmlns:a14="http://schemas.microsoft.com/office/drawing/2010/main"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390525</xdr:colOff>
      <xdr:row>82</xdr:row>
      <xdr:rowOff>0</xdr:rowOff>
    </xdr:from>
    <xdr:to>
      <xdr:col>8</xdr:col>
      <xdr:colOff>3175</xdr:colOff>
      <xdr:row>83</xdr:row>
      <xdr:rowOff>38100</xdr:rowOff>
    </xdr:to>
    <xdr:sp macro="" textlink="">
      <xdr:nvSpPr>
        <xdr:cNvPr id="8236" name="Check Box 44" hidden="1">
          <a:extLst>
            <a:ext uri="{63B3BB69-23CF-44E3-9099-C40C66FF867C}">
              <a14:compatExt xmlns:a14="http://schemas.microsoft.com/office/drawing/2010/main"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647700</xdr:colOff>
      <xdr:row>16</xdr:row>
      <xdr:rowOff>0</xdr:rowOff>
    </xdr:from>
    <xdr:to>
      <xdr:col>5</xdr:col>
      <xdr:colOff>228600</xdr:colOff>
      <xdr:row>17</xdr:row>
      <xdr:rowOff>19050</xdr:rowOff>
    </xdr:to>
    <xdr:sp macro="" textlink="">
      <xdr:nvSpPr>
        <xdr:cNvPr id="8237" name="Check Box 45" hidden="1">
          <a:extLst>
            <a:ext uri="{63B3BB69-23CF-44E3-9099-C40C66FF867C}">
              <a14:compatExt xmlns:a14="http://schemas.microsoft.com/office/drawing/2010/main"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409575</xdr:colOff>
      <xdr:row>15</xdr:row>
      <xdr:rowOff>266700</xdr:rowOff>
    </xdr:from>
    <xdr:to>
      <xdr:col>4</xdr:col>
      <xdr:colOff>1905</xdr:colOff>
      <xdr:row>17</xdr:row>
      <xdr:rowOff>19050</xdr:rowOff>
    </xdr:to>
    <xdr:sp macro="" textlink="">
      <xdr:nvSpPr>
        <xdr:cNvPr id="8238" name="Check Box 46" hidden="1">
          <a:extLst>
            <a:ext uri="{63B3BB69-23CF-44E3-9099-C40C66FF867C}">
              <a14:compatExt xmlns:a14="http://schemas.microsoft.com/office/drawing/2010/main"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457200</xdr:colOff>
      <xdr:row>83</xdr:row>
      <xdr:rowOff>161925</xdr:rowOff>
    </xdr:from>
    <xdr:to>
      <xdr:col>7</xdr:col>
      <xdr:colOff>47625</xdr:colOff>
      <xdr:row>85</xdr:row>
      <xdr:rowOff>28575</xdr:rowOff>
    </xdr:to>
    <xdr:sp macro="" textlink="">
      <xdr:nvSpPr>
        <xdr:cNvPr id="8239" name="Check Box 47" hidden="1">
          <a:extLst>
            <a:ext uri="{63B3BB69-23CF-44E3-9099-C40C66FF867C}">
              <a14:compatExt xmlns:a14="http://schemas.microsoft.com/office/drawing/2010/main"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400050</xdr:colOff>
      <xdr:row>83</xdr:row>
      <xdr:rowOff>152400</xdr:rowOff>
    </xdr:from>
    <xdr:to>
      <xdr:col>8</xdr:col>
      <xdr:colOff>0</xdr:colOff>
      <xdr:row>85</xdr:row>
      <xdr:rowOff>19050</xdr:rowOff>
    </xdr:to>
    <xdr:sp macro="" textlink="">
      <xdr:nvSpPr>
        <xdr:cNvPr id="8240" name="Check Box 48" hidden="1">
          <a:extLst>
            <a:ext uri="{63B3BB69-23CF-44E3-9099-C40C66FF867C}">
              <a14:compatExt xmlns:a14="http://schemas.microsoft.com/office/drawing/2010/main"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609600</xdr:colOff>
      <xdr:row>56</xdr:row>
      <xdr:rowOff>19049</xdr:rowOff>
    </xdr:from>
    <xdr:to>
      <xdr:col>8</xdr:col>
      <xdr:colOff>695325</xdr:colOff>
      <xdr:row>57</xdr:row>
      <xdr:rowOff>0</xdr:rowOff>
    </xdr:to>
    <xdr:sp macro="" textlink="">
      <xdr:nvSpPr>
        <xdr:cNvPr id="80" name="右大かっこ 79">
          <a:extLst>
            <a:ext uri="{FF2B5EF4-FFF2-40B4-BE49-F238E27FC236}">
              <a16:creationId xmlns:a16="http://schemas.microsoft.com/office/drawing/2014/main" id="{00000000-0008-0000-0100-000050000000}"/>
            </a:ext>
          </a:extLst>
        </xdr:cNvPr>
        <xdr:cNvSpPr/>
      </xdr:nvSpPr>
      <xdr:spPr>
        <a:xfrm>
          <a:off x="6381750" y="16478249"/>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56</xdr:row>
      <xdr:rowOff>9526</xdr:rowOff>
    </xdr:from>
    <xdr:to>
      <xdr:col>7</xdr:col>
      <xdr:colOff>64769</xdr:colOff>
      <xdr:row>57</xdr:row>
      <xdr:rowOff>0</xdr:rowOff>
    </xdr:to>
    <xdr:sp macro="" textlink="">
      <xdr:nvSpPr>
        <xdr:cNvPr id="81" name="左大かっこ 80">
          <a:extLst>
            <a:ext uri="{FF2B5EF4-FFF2-40B4-BE49-F238E27FC236}">
              <a16:creationId xmlns:a16="http://schemas.microsoft.com/office/drawing/2014/main" id="{00000000-0008-0000-0100-000051000000}"/>
            </a:ext>
          </a:extLst>
        </xdr:cNvPr>
        <xdr:cNvSpPr/>
      </xdr:nvSpPr>
      <xdr:spPr>
        <a:xfrm>
          <a:off x="5076825" y="1646872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56</xdr:row>
      <xdr:rowOff>19049</xdr:rowOff>
    </xdr:from>
    <xdr:to>
      <xdr:col>8</xdr:col>
      <xdr:colOff>695325</xdr:colOff>
      <xdr:row>57</xdr:row>
      <xdr:rowOff>0</xdr:rowOff>
    </xdr:to>
    <xdr:sp macro="" textlink="">
      <xdr:nvSpPr>
        <xdr:cNvPr id="82" name="右大かっこ 81">
          <a:extLst>
            <a:ext uri="{FF2B5EF4-FFF2-40B4-BE49-F238E27FC236}">
              <a16:creationId xmlns:a16="http://schemas.microsoft.com/office/drawing/2014/main" id="{00000000-0008-0000-0100-000052000000}"/>
            </a:ext>
          </a:extLst>
        </xdr:cNvPr>
        <xdr:cNvSpPr/>
      </xdr:nvSpPr>
      <xdr:spPr>
        <a:xfrm>
          <a:off x="6381750" y="16478249"/>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56</xdr:row>
      <xdr:rowOff>9526</xdr:rowOff>
    </xdr:from>
    <xdr:to>
      <xdr:col>7</xdr:col>
      <xdr:colOff>64769</xdr:colOff>
      <xdr:row>57</xdr:row>
      <xdr:rowOff>0</xdr:rowOff>
    </xdr:to>
    <xdr:sp macro="" textlink="">
      <xdr:nvSpPr>
        <xdr:cNvPr id="83" name="左大かっこ 82">
          <a:extLst>
            <a:ext uri="{FF2B5EF4-FFF2-40B4-BE49-F238E27FC236}">
              <a16:creationId xmlns:a16="http://schemas.microsoft.com/office/drawing/2014/main" id="{00000000-0008-0000-0100-000053000000}"/>
            </a:ext>
          </a:extLst>
        </xdr:cNvPr>
        <xdr:cNvSpPr/>
      </xdr:nvSpPr>
      <xdr:spPr>
        <a:xfrm>
          <a:off x="5076825" y="1646872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9525</xdr:colOff>
      <xdr:row>100</xdr:row>
      <xdr:rowOff>47625</xdr:rowOff>
    </xdr:from>
    <xdr:to>
      <xdr:col>7</xdr:col>
      <xdr:colOff>76200</xdr:colOff>
      <xdr:row>100</xdr:row>
      <xdr:rowOff>342900</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a:xfrm>
          <a:off x="5067300" y="20554950"/>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100</xdr:row>
      <xdr:rowOff>47625</xdr:rowOff>
    </xdr:from>
    <xdr:to>
      <xdr:col>8</xdr:col>
      <xdr:colOff>685800</xdr:colOff>
      <xdr:row>100</xdr:row>
      <xdr:rowOff>342900</xdr:rowOff>
    </xdr:to>
    <xdr:sp macro="" textlink="">
      <xdr:nvSpPr>
        <xdr:cNvPr id="85" name="右大かっこ 84">
          <a:extLst>
            <a:ext uri="{FF2B5EF4-FFF2-40B4-BE49-F238E27FC236}">
              <a16:creationId xmlns:a16="http://schemas.microsoft.com/office/drawing/2014/main" id="{00000000-0008-0000-0100-000055000000}"/>
            </a:ext>
          </a:extLst>
        </xdr:cNvPr>
        <xdr:cNvSpPr/>
      </xdr:nvSpPr>
      <xdr:spPr>
        <a:xfrm>
          <a:off x="6391275" y="20554950"/>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6</xdr:col>
      <xdr:colOff>476250</xdr:colOff>
      <xdr:row>102</xdr:row>
      <xdr:rowOff>142875</xdr:rowOff>
    </xdr:from>
    <xdr:to>
      <xdr:col>7</xdr:col>
      <xdr:colOff>66675</xdr:colOff>
      <xdr:row>102</xdr:row>
      <xdr:rowOff>352425</xdr:rowOff>
    </xdr:to>
    <xdr:sp macro="" textlink="">
      <xdr:nvSpPr>
        <xdr:cNvPr id="8241" name="Check Box 49" hidden="1">
          <a:extLst>
            <a:ext uri="{63B3BB69-23CF-44E3-9099-C40C66FF867C}">
              <a14:compatExt xmlns:a14="http://schemas.microsoft.com/office/drawing/2010/main"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428625</xdr:colOff>
      <xdr:row>102</xdr:row>
      <xdr:rowOff>133350</xdr:rowOff>
    </xdr:from>
    <xdr:to>
      <xdr:col>8</xdr:col>
      <xdr:colOff>19050</xdr:colOff>
      <xdr:row>102</xdr:row>
      <xdr:rowOff>342900</xdr:rowOff>
    </xdr:to>
    <xdr:sp macro="" textlink="">
      <xdr:nvSpPr>
        <xdr:cNvPr id="8242" name="Check Box 50" hidden="1">
          <a:extLst>
            <a:ext uri="{63B3BB69-23CF-44E3-9099-C40C66FF867C}">
              <a14:compatExt xmlns:a14="http://schemas.microsoft.com/office/drawing/2010/main"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485775</xdr:colOff>
      <xdr:row>99</xdr:row>
      <xdr:rowOff>28575</xdr:rowOff>
    </xdr:from>
    <xdr:to>
      <xdr:col>7</xdr:col>
      <xdr:colOff>76200</xdr:colOff>
      <xdr:row>100</xdr:row>
      <xdr:rowOff>0</xdr:rowOff>
    </xdr:to>
    <xdr:sp macro="" textlink="">
      <xdr:nvSpPr>
        <xdr:cNvPr id="8243" name="Check Box 51" hidden="1">
          <a:extLst>
            <a:ext uri="{63B3BB69-23CF-44E3-9099-C40C66FF867C}">
              <a14:compatExt xmlns:a14="http://schemas.microsoft.com/office/drawing/2010/main"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428625</xdr:colOff>
      <xdr:row>99</xdr:row>
      <xdr:rowOff>19050</xdr:rowOff>
    </xdr:from>
    <xdr:to>
      <xdr:col>8</xdr:col>
      <xdr:colOff>19050</xdr:colOff>
      <xdr:row>99</xdr:row>
      <xdr:rowOff>228600</xdr:rowOff>
    </xdr:to>
    <xdr:sp macro="" textlink="">
      <xdr:nvSpPr>
        <xdr:cNvPr id="8244" name="Check Box 52" hidden="1">
          <a:extLst>
            <a:ext uri="{63B3BB69-23CF-44E3-9099-C40C66FF867C}">
              <a14:compatExt xmlns:a14="http://schemas.microsoft.com/office/drawing/2010/main"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619125</xdr:colOff>
      <xdr:row>97</xdr:row>
      <xdr:rowOff>47625</xdr:rowOff>
    </xdr:from>
    <xdr:to>
      <xdr:col>8</xdr:col>
      <xdr:colOff>685800</xdr:colOff>
      <xdr:row>97</xdr:row>
      <xdr:rowOff>342900</xdr:rowOff>
    </xdr:to>
    <xdr:sp macro="" textlink="">
      <xdr:nvSpPr>
        <xdr:cNvPr id="90" name="右大かっこ 89">
          <a:extLst>
            <a:ext uri="{FF2B5EF4-FFF2-40B4-BE49-F238E27FC236}">
              <a16:creationId xmlns:a16="http://schemas.microsoft.com/office/drawing/2014/main" id="{00000000-0008-0000-0100-00005A000000}"/>
            </a:ext>
          </a:extLst>
        </xdr:cNvPr>
        <xdr:cNvSpPr/>
      </xdr:nvSpPr>
      <xdr:spPr>
        <a:xfrm>
          <a:off x="6391275" y="1974532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9525</xdr:colOff>
      <xdr:row>97</xdr:row>
      <xdr:rowOff>47625</xdr:rowOff>
    </xdr:from>
    <xdr:to>
      <xdr:col>7</xdr:col>
      <xdr:colOff>76200</xdr:colOff>
      <xdr:row>97</xdr:row>
      <xdr:rowOff>342900</xdr:rowOff>
    </xdr:to>
    <xdr:sp macro="" textlink="">
      <xdr:nvSpPr>
        <xdr:cNvPr id="91" name="左大かっこ 90">
          <a:extLst>
            <a:ext uri="{FF2B5EF4-FFF2-40B4-BE49-F238E27FC236}">
              <a16:creationId xmlns:a16="http://schemas.microsoft.com/office/drawing/2014/main" id="{00000000-0008-0000-0100-00005B000000}"/>
            </a:ext>
          </a:extLst>
        </xdr:cNvPr>
        <xdr:cNvSpPr/>
      </xdr:nvSpPr>
      <xdr:spPr>
        <a:xfrm>
          <a:off x="5067300" y="1974532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6</xdr:col>
      <xdr:colOff>485775</xdr:colOff>
      <xdr:row>96</xdr:row>
      <xdr:rowOff>28575</xdr:rowOff>
    </xdr:from>
    <xdr:to>
      <xdr:col>7</xdr:col>
      <xdr:colOff>76200</xdr:colOff>
      <xdr:row>97</xdr:row>
      <xdr:rowOff>0</xdr:rowOff>
    </xdr:to>
    <xdr:sp macro="" textlink="">
      <xdr:nvSpPr>
        <xdr:cNvPr id="8245" name="Check Box 53" hidden="1">
          <a:extLst>
            <a:ext uri="{63B3BB69-23CF-44E3-9099-C40C66FF867C}">
              <a14:compatExt xmlns:a14="http://schemas.microsoft.com/office/drawing/2010/main"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428625</xdr:colOff>
      <xdr:row>96</xdr:row>
      <xdr:rowOff>19050</xdr:rowOff>
    </xdr:from>
    <xdr:to>
      <xdr:col>8</xdr:col>
      <xdr:colOff>19050</xdr:colOff>
      <xdr:row>96</xdr:row>
      <xdr:rowOff>228600</xdr:rowOff>
    </xdr:to>
    <xdr:sp macro="" textlink="">
      <xdr:nvSpPr>
        <xdr:cNvPr id="8246" name="Check Box 54" hidden="1">
          <a:extLst>
            <a:ext uri="{63B3BB69-23CF-44E3-9099-C40C66FF867C}">
              <a14:compatExt xmlns:a14="http://schemas.microsoft.com/office/drawing/2010/main"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647700</xdr:colOff>
          <xdr:row>13</xdr:row>
          <xdr:rowOff>0</xdr:rowOff>
        </xdr:from>
        <xdr:to>
          <xdr:col>5</xdr:col>
          <xdr:colOff>228600</xdr:colOff>
          <xdr:row>14</xdr:row>
          <xdr:rowOff>25400</xdr:rowOff>
        </xdr:to>
        <xdr:sp macro="" textlink="">
          <xdr:nvSpPr>
            <xdr:cNvPr id="10" name="Check Box 1" hidden="1">
              <a:extLst>
                <a:ext uri="{63B3BB69-23CF-44E3-9099-C40C66FF867C}">
                  <a14:compatExt spid="_x0000_s8193"/>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12</xdr:row>
          <xdr:rowOff>266700</xdr:rowOff>
        </xdr:from>
        <xdr:to>
          <xdr:col>4</xdr:col>
          <xdr:colOff>0</xdr:colOff>
          <xdr:row>14</xdr:row>
          <xdr:rowOff>12700</xdr:rowOff>
        </xdr:to>
        <xdr:sp macro="" textlink="">
          <xdr:nvSpPr>
            <xdr:cNvPr id="11" name="Check Box 2" hidden="1">
              <a:extLst>
                <a:ext uri="{63B3BB69-23CF-44E3-9099-C40C66FF867C}">
                  <a14:compatExt spid="_x0000_s8194"/>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xdr:colOff>
          <xdr:row>28</xdr:row>
          <xdr:rowOff>76200</xdr:rowOff>
        </xdr:from>
        <xdr:to>
          <xdr:col>4</xdr:col>
          <xdr:colOff>0</xdr:colOff>
          <xdr:row>28</xdr:row>
          <xdr:rowOff>292100</xdr:rowOff>
        </xdr:to>
        <xdr:sp macro="" textlink="">
          <xdr:nvSpPr>
            <xdr:cNvPr id="25" name="Check Box 3" hidden="1">
              <a:extLst>
                <a:ext uri="{63B3BB69-23CF-44E3-9099-C40C66FF867C}">
                  <a14:compatExt spid="_x0000_s8195"/>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488950</xdr:colOff>
          <xdr:row>28</xdr:row>
          <xdr:rowOff>76200</xdr:rowOff>
        </xdr:from>
        <xdr:to>
          <xdr:col>5</xdr:col>
          <xdr:colOff>69850</xdr:colOff>
          <xdr:row>28</xdr:row>
          <xdr:rowOff>292100</xdr:rowOff>
        </xdr:to>
        <xdr:sp macro="" textlink="">
          <xdr:nvSpPr>
            <xdr:cNvPr id="26" name="Check Box 4" hidden="1">
              <a:extLst>
                <a:ext uri="{63B3BB69-23CF-44E3-9099-C40C66FF867C}">
                  <a14:compatExt spid="_x0000_s8196"/>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42</xdr:row>
          <xdr:rowOff>25400</xdr:rowOff>
        </xdr:from>
        <xdr:to>
          <xdr:col>7</xdr:col>
          <xdr:colOff>152400</xdr:colOff>
          <xdr:row>42</xdr:row>
          <xdr:rowOff>228600</xdr:rowOff>
        </xdr:to>
        <xdr:sp macro="" textlink="">
          <xdr:nvSpPr>
            <xdr:cNvPr id="32" name="Check Box 5" hidden="1">
              <a:extLst>
                <a:ext uri="{63B3BB69-23CF-44E3-9099-C40C66FF867C}">
                  <a14:compatExt spid="_x0000_s8197"/>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558800</xdr:colOff>
          <xdr:row>40</xdr:row>
          <xdr:rowOff>25400</xdr:rowOff>
        </xdr:from>
        <xdr:to>
          <xdr:col>7</xdr:col>
          <xdr:colOff>146050</xdr:colOff>
          <xdr:row>40</xdr:row>
          <xdr:rowOff>228600</xdr:rowOff>
        </xdr:to>
        <xdr:sp macro="" textlink="">
          <xdr:nvSpPr>
            <xdr:cNvPr id="33" name="Check Box 6" hidden="1">
              <a:extLst>
                <a:ext uri="{63B3BB69-23CF-44E3-9099-C40C66FF867C}">
                  <a14:compatExt spid="_x0000_s8198"/>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40</xdr:row>
          <xdr:rowOff>25400</xdr:rowOff>
        </xdr:from>
        <xdr:to>
          <xdr:col>8</xdr:col>
          <xdr:colOff>88900</xdr:colOff>
          <xdr:row>40</xdr:row>
          <xdr:rowOff>228600</xdr:rowOff>
        </xdr:to>
        <xdr:sp macro="" textlink="">
          <xdr:nvSpPr>
            <xdr:cNvPr id="34" name="Check Box 7" hidden="1">
              <a:extLst>
                <a:ext uri="{63B3BB69-23CF-44E3-9099-C40C66FF867C}">
                  <a14:compatExt spid="_x0000_s8199"/>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222250</xdr:rowOff>
        </xdr:from>
        <xdr:to>
          <xdr:col>7</xdr:col>
          <xdr:colOff>50800</xdr:colOff>
          <xdr:row>45</xdr:row>
          <xdr:rowOff>431800</xdr:rowOff>
        </xdr:to>
        <xdr:sp macro="" textlink="">
          <xdr:nvSpPr>
            <xdr:cNvPr id="35" name="Check Box 8" hidden="1">
              <a:extLst>
                <a:ext uri="{63B3BB69-23CF-44E3-9099-C40C66FF867C}">
                  <a14:compatExt spid="_x0000_s8200"/>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527050</xdr:colOff>
          <xdr:row>42</xdr:row>
          <xdr:rowOff>31750</xdr:rowOff>
        </xdr:from>
        <xdr:to>
          <xdr:col>8</xdr:col>
          <xdr:colOff>114300</xdr:colOff>
          <xdr:row>43</xdr:row>
          <xdr:rowOff>0</xdr:rowOff>
        </xdr:to>
        <xdr:sp macro="" textlink="">
          <xdr:nvSpPr>
            <xdr:cNvPr id="36" name="Check Box 9" hidden="1">
              <a:extLst>
                <a:ext uri="{63B3BB69-23CF-44E3-9099-C40C66FF867C}">
                  <a14:compatExt spid="_x0000_s8201"/>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45</xdr:row>
          <xdr:rowOff>222250</xdr:rowOff>
        </xdr:from>
        <xdr:to>
          <xdr:col>8</xdr:col>
          <xdr:colOff>12700</xdr:colOff>
          <xdr:row>45</xdr:row>
          <xdr:rowOff>431800</xdr:rowOff>
        </xdr:to>
        <xdr:sp macro="" textlink="">
          <xdr:nvSpPr>
            <xdr:cNvPr id="37" name="Check Box 10" hidden="1">
              <a:extLst>
                <a:ext uri="{63B3BB69-23CF-44E3-9099-C40C66FF867C}">
                  <a14:compatExt spid="_x0000_s8202"/>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488950</xdr:colOff>
          <xdr:row>47</xdr:row>
          <xdr:rowOff>31750</xdr:rowOff>
        </xdr:from>
        <xdr:to>
          <xdr:col>7</xdr:col>
          <xdr:colOff>76200</xdr:colOff>
          <xdr:row>47</xdr:row>
          <xdr:rowOff>241300</xdr:rowOff>
        </xdr:to>
        <xdr:sp macro="" textlink="">
          <xdr:nvSpPr>
            <xdr:cNvPr id="38" name="Check Box 11" hidden="1">
              <a:extLst>
                <a:ext uri="{63B3BB69-23CF-44E3-9099-C40C66FF867C}">
                  <a14:compatExt spid="_x0000_s8203"/>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47</xdr:row>
          <xdr:rowOff>25400</xdr:rowOff>
        </xdr:from>
        <xdr:to>
          <xdr:col>8</xdr:col>
          <xdr:colOff>25400</xdr:colOff>
          <xdr:row>47</xdr:row>
          <xdr:rowOff>228600</xdr:rowOff>
        </xdr:to>
        <xdr:sp macro="" textlink="">
          <xdr:nvSpPr>
            <xdr:cNvPr id="39" name="Check Box 12" hidden="1">
              <a:extLst>
                <a:ext uri="{63B3BB69-23CF-44E3-9099-C40C66FF867C}">
                  <a14:compatExt spid="_x0000_s8204"/>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54</xdr:row>
          <xdr:rowOff>0</xdr:rowOff>
        </xdr:from>
        <xdr:to>
          <xdr:col>8</xdr:col>
          <xdr:colOff>31750</xdr:colOff>
          <xdr:row>54</xdr:row>
          <xdr:rowOff>215900</xdr:rowOff>
        </xdr:to>
        <xdr:sp macro="" textlink="">
          <xdr:nvSpPr>
            <xdr:cNvPr id="40" name="Check Box 13" hidden="1">
              <a:extLst>
                <a:ext uri="{63B3BB69-23CF-44E3-9099-C40C66FF867C}">
                  <a14:compatExt spid="_x0000_s8205"/>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482600</xdr:colOff>
          <xdr:row>49</xdr:row>
          <xdr:rowOff>0</xdr:rowOff>
        </xdr:from>
        <xdr:to>
          <xdr:col>7</xdr:col>
          <xdr:colOff>69850</xdr:colOff>
          <xdr:row>50</xdr:row>
          <xdr:rowOff>38100</xdr:rowOff>
        </xdr:to>
        <xdr:sp macro="" textlink="">
          <xdr:nvSpPr>
            <xdr:cNvPr id="41" name="Check Box 14" hidden="1">
              <a:extLst>
                <a:ext uri="{63B3BB69-23CF-44E3-9099-C40C66FF867C}">
                  <a14:compatExt spid="_x0000_s8206"/>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482600</xdr:colOff>
          <xdr:row>54</xdr:row>
          <xdr:rowOff>0</xdr:rowOff>
        </xdr:from>
        <xdr:to>
          <xdr:col>7</xdr:col>
          <xdr:colOff>69850</xdr:colOff>
          <xdr:row>54</xdr:row>
          <xdr:rowOff>215900</xdr:rowOff>
        </xdr:to>
        <xdr:sp macro="" textlink="">
          <xdr:nvSpPr>
            <xdr:cNvPr id="42" name="Check Box 15" hidden="1">
              <a:extLst>
                <a:ext uri="{63B3BB69-23CF-44E3-9099-C40C66FF867C}">
                  <a14:compatExt spid="_x0000_s8207"/>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49</xdr:row>
          <xdr:rowOff>0</xdr:rowOff>
        </xdr:from>
        <xdr:to>
          <xdr:col>8</xdr:col>
          <xdr:colOff>25400</xdr:colOff>
          <xdr:row>50</xdr:row>
          <xdr:rowOff>38100</xdr:rowOff>
        </xdr:to>
        <xdr:sp macro="" textlink="">
          <xdr:nvSpPr>
            <xdr:cNvPr id="43" name="Check Box 16" hidden="1">
              <a:extLst>
                <a:ext uri="{63B3BB69-23CF-44E3-9099-C40C66FF867C}">
                  <a14:compatExt spid="_x0000_s8208"/>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82</xdr:row>
          <xdr:rowOff>0</xdr:rowOff>
        </xdr:from>
        <xdr:to>
          <xdr:col>7</xdr:col>
          <xdr:colOff>50800</xdr:colOff>
          <xdr:row>83</xdr:row>
          <xdr:rowOff>38100</xdr:rowOff>
        </xdr:to>
        <xdr:sp macro="" textlink="">
          <xdr:nvSpPr>
            <xdr:cNvPr id="70" name="Check Box 17" hidden="1">
              <a:extLst>
                <a:ext uri="{63B3BB69-23CF-44E3-9099-C40C66FF867C}">
                  <a14:compatExt spid="_x0000_s8209"/>
                </a:ext>
                <a:ext uri="{FF2B5EF4-FFF2-40B4-BE49-F238E27FC236}">
                  <a16:creationId xmlns:a16="http://schemas.microsoft.com/office/drawing/2014/main" id="{00000000-0008-0000-0100-00004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82</xdr:row>
          <xdr:rowOff>0</xdr:rowOff>
        </xdr:from>
        <xdr:to>
          <xdr:col>7</xdr:col>
          <xdr:colOff>50800</xdr:colOff>
          <xdr:row>83</xdr:row>
          <xdr:rowOff>38100</xdr:rowOff>
        </xdr:to>
        <xdr:sp macro="" textlink="">
          <xdr:nvSpPr>
            <xdr:cNvPr id="71" name="Check Box 18" hidden="1">
              <a:extLst>
                <a:ext uri="{63B3BB69-23CF-44E3-9099-C40C66FF867C}">
                  <a14:compatExt spid="_x0000_s8210"/>
                </a:ext>
                <a:ext uri="{FF2B5EF4-FFF2-40B4-BE49-F238E27FC236}">
                  <a16:creationId xmlns:a16="http://schemas.microsoft.com/office/drawing/2014/main" id="{00000000-0008-0000-0100-00004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406400</xdr:colOff>
          <xdr:row>82</xdr:row>
          <xdr:rowOff>0</xdr:rowOff>
        </xdr:from>
        <xdr:to>
          <xdr:col>8</xdr:col>
          <xdr:colOff>0</xdr:colOff>
          <xdr:row>83</xdr:row>
          <xdr:rowOff>38100</xdr:rowOff>
        </xdr:to>
        <xdr:sp macro="" textlink="">
          <xdr:nvSpPr>
            <xdr:cNvPr id="72" name="Check Box 19" hidden="1">
              <a:extLst>
                <a:ext uri="{63B3BB69-23CF-44E3-9099-C40C66FF867C}">
                  <a14:compatExt spid="_x0000_s8211"/>
                </a:ext>
                <a:ext uri="{FF2B5EF4-FFF2-40B4-BE49-F238E27FC236}">
                  <a16:creationId xmlns:a16="http://schemas.microsoft.com/office/drawing/2014/main" id="{00000000-0008-0000-0100-00004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82</xdr:row>
          <xdr:rowOff>0</xdr:rowOff>
        </xdr:from>
        <xdr:to>
          <xdr:col>8</xdr:col>
          <xdr:colOff>0</xdr:colOff>
          <xdr:row>83</xdr:row>
          <xdr:rowOff>38100</xdr:rowOff>
        </xdr:to>
        <xdr:sp macro="" textlink="">
          <xdr:nvSpPr>
            <xdr:cNvPr id="73" name="Check Box 20" hidden="1">
              <a:extLst>
                <a:ext uri="{63B3BB69-23CF-44E3-9099-C40C66FF867C}">
                  <a14:compatExt spid="_x0000_s8212"/>
                </a:ext>
                <a:ext uri="{FF2B5EF4-FFF2-40B4-BE49-F238E27FC236}">
                  <a16:creationId xmlns:a16="http://schemas.microsoft.com/office/drawing/2014/main" id="{00000000-0008-0000-0100-00004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16</xdr:row>
          <xdr:rowOff>0</xdr:rowOff>
        </xdr:from>
        <xdr:to>
          <xdr:col>5</xdr:col>
          <xdr:colOff>228600</xdr:colOff>
          <xdr:row>17</xdr:row>
          <xdr:rowOff>25400</xdr:rowOff>
        </xdr:to>
        <xdr:sp macro="" textlink="">
          <xdr:nvSpPr>
            <xdr:cNvPr id="44" name="Check Box 21" hidden="1">
              <a:extLst>
                <a:ext uri="{63B3BB69-23CF-44E3-9099-C40C66FF867C}">
                  <a14:compatExt spid="_x0000_s8213"/>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15</xdr:row>
          <xdr:rowOff>266700</xdr:rowOff>
        </xdr:from>
        <xdr:to>
          <xdr:col>4</xdr:col>
          <xdr:colOff>0</xdr:colOff>
          <xdr:row>17</xdr:row>
          <xdr:rowOff>25400</xdr:rowOff>
        </xdr:to>
        <xdr:sp macro="" textlink="">
          <xdr:nvSpPr>
            <xdr:cNvPr id="45" name="Check Box 22" hidden="1">
              <a:extLst>
                <a:ext uri="{63B3BB69-23CF-44E3-9099-C40C66FF867C}">
                  <a14:compatExt spid="_x0000_s8214"/>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83</xdr:row>
          <xdr:rowOff>165100</xdr:rowOff>
        </xdr:from>
        <xdr:to>
          <xdr:col>7</xdr:col>
          <xdr:colOff>50800</xdr:colOff>
          <xdr:row>85</xdr:row>
          <xdr:rowOff>31750</xdr:rowOff>
        </xdr:to>
        <xdr:sp macro="" textlink="">
          <xdr:nvSpPr>
            <xdr:cNvPr id="74" name="Check Box 23" hidden="1">
              <a:extLst>
                <a:ext uri="{63B3BB69-23CF-44E3-9099-C40C66FF867C}">
                  <a14:compatExt spid="_x0000_s8215"/>
                </a:ext>
                <a:ext uri="{FF2B5EF4-FFF2-40B4-BE49-F238E27FC236}">
                  <a16:creationId xmlns:a16="http://schemas.microsoft.com/office/drawing/2014/main" id="{00000000-0008-0000-0100-00004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406400</xdr:colOff>
          <xdr:row>83</xdr:row>
          <xdr:rowOff>152400</xdr:rowOff>
        </xdr:from>
        <xdr:to>
          <xdr:col>8</xdr:col>
          <xdr:colOff>0</xdr:colOff>
          <xdr:row>85</xdr:row>
          <xdr:rowOff>25400</xdr:rowOff>
        </xdr:to>
        <xdr:sp macro="" textlink="">
          <xdr:nvSpPr>
            <xdr:cNvPr id="75" name="Check Box 24" hidden="1">
              <a:extLst>
                <a:ext uri="{63B3BB69-23CF-44E3-9099-C40C66FF867C}">
                  <a14:compatExt spid="_x0000_s8216"/>
                </a:ext>
                <a:ext uri="{FF2B5EF4-FFF2-40B4-BE49-F238E27FC236}">
                  <a16:creationId xmlns:a16="http://schemas.microsoft.com/office/drawing/2014/main" id="{00000000-0008-0000-0100-00004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13</xdr:row>
          <xdr:rowOff>0</xdr:rowOff>
        </xdr:from>
        <xdr:to>
          <xdr:col>5</xdr:col>
          <xdr:colOff>228600</xdr:colOff>
          <xdr:row>14</xdr:row>
          <xdr:rowOff>25400</xdr:rowOff>
        </xdr:to>
        <xdr:sp macro="" textlink="">
          <xdr:nvSpPr>
            <xdr:cNvPr id="46" name="Check Box 25" hidden="1">
              <a:extLst>
                <a:ext uri="{63B3BB69-23CF-44E3-9099-C40C66FF867C}">
                  <a14:compatExt spid="_x0000_s8217"/>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12</xdr:row>
          <xdr:rowOff>266700</xdr:rowOff>
        </xdr:from>
        <xdr:to>
          <xdr:col>4</xdr:col>
          <xdr:colOff>0</xdr:colOff>
          <xdr:row>14</xdr:row>
          <xdr:rowOff>12700</xdr:rowOff>
        </xdr:to>
        <xdr:sp macro="" textlink="">
          <xdr:nvSpPr>
            <xdr:cNvPr id="47" name="Check Box 26" hidden="1">
              <a:extLst>
                <a:ext uri="{63B3BB69-23CF-44E3-9099-C40C66FF867C}">
                  <a14:compatExt spid="_x0000_s8218"/>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368300</xdr:colOff>
          <xdr:row>28</xdr:row>
          <xdr:rowOff>76200</xdr:rowOff>
        </xdr:from>
        <xdr:to>
          <xdr:col>4</xdr:col>
          <xdr:colOff>0</xdr:colOff>
          <xdr:row>28</xdr:row>
          <xdr:rowOff>292100</xdr:rowOff>
        </xdr:to>
        <xdr:sp macro="" textlink="">
          <xdr:nvSpPr>
            <xdr:cNvPr id="48" name="Check Box 27" hidden="1">
              <a:extLst>
                <a:ext uri="{63B3BB69-23CF-44E3-9099-C40C66FF867C}">
                  <a14:compatExt spid="_x0000_s8219"/>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488950</xdr:colOff>
          <xdr:row>28</xdr:row>
          <xdr:rowOff>76200</xdr:rowOff>
        </xdr:from>
        <xdr:to>
          <xdr:col>5</xdr:col>
          <xdr:colOff>69850</xdr:colOff>
          <xdr:row>28</xdr:row>
          <xdr:rowOff>292100</xdr:rowOff>
        </xdr:to>
        <xdr:sp macro="" textlink="">
          <xdr:nvSpPr>
            <xdr:cNvPr id="49" name="Check Box 28" hidden="1">
              <a:extLst>
                <a:ext uri="{63B3BB69-23CF-44E3-9099-C40C66FF867C}">
                  <a14:compatExt spid="_x0000_s8220"/>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42</xdr:row>
          <xdr:rowOff>25400</xdr:rowOff>
        </xdr:from>
        <xdr:to>
          <xdr:col>7</xdr:col>
          <xdr:colOff>152400</xdr:colOff>
          <xdr:row>42</xdr:row>
          <xdr:rowOff>228600</xdr:rowOff>
        </xdr:to>
        <xdr:sp macro="" textlink="">
          <xdr:nvSpPr>
            <xdr:cNvPr id="50" name="Check Box 29" hidden="1">
              <a:extLst>
                <a:ext uri="{63B3BB69-23CF-44E3-9099-C40C66FF867C}">
                  <a14:compatExt spid="_x0000_s8221"/>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558800</xdr:colOff>
          <xdr:row>40</xdr:row>
          <xdr:rowOff>25400</xdr:rowOff>
        </xdr:from>
        <xdr:to>
          <xdr:col>7</xdr:col>
          <xdr:colOff>146050</xdr:colOff>
          <xdr:row>40</xdr:row>
          <xdr:rowOff>228600</xdr:rowOff>
        </xdr:to>
        <xdr:sp macro="" textlink="">
          <xdr:nvSpPr>
            <xdr:cNvPr id="51" name="Check Box 30" hidden="1">
              <a:extLst>
                <a:ext uri="{63B3BB69-23CF-44E3-9099-C40C66FF867C}">
                  <a14:compatExt spid="_x0000_s8222"/>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40</xdr:row>
          <xdr:rowOff>25400</xdr:rowOff>
        </xdr:from>
        <xdr:to>
          <xdr:col>8</xdr:col>
          <xdr:colOff>88900</xdr:colOff>
          <xdr:row>40</xdr:row>
          <xdr:rowOff>228600</xdr:rowOff>
        </xdr:to>
        <xdr:sp macro="" textlink="">
          <xdr:nvSpPr>
            <xdr:cNvPr id="52" name="Check Box 31" hidden="1">
              <a:extLst>
                <a:ext uri="{63B3BB69-23CF-44E3-9099-C40C66FF867C}">
                  <a14:compatExt spid="_x0000_s8223"/>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222250</xdr:rowOff>
        </xdr:from>
        <xdr:to>
          <xdr:col>7</xdr:col>
          <xdr:colOff>50800</xdr:colOff>
          <xdr:row>45</xdr:row>
          <xdr:rowOff>431800</xdr:rowOff>
        </xdr:to>
        <xdr:sp macro="" textlink="">
          <xdr:nvSpPr>
            <xdr:cNvPr id="53" name="Check Box 32" hidden="1">
              <a:extLst>
                <a:ext uri="{63B3BB69-23CF-44E3-9099-C40C66FF867C}">
                  <a14:compatExt spid="_x0000_s8224"/>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527050</xdr:colOff>
          <xdr:row>42</xdr:row>
          <xdr:rowOff>31750</xdr:rowOff>
        </xdr:from>
        <xdr:to>
          <xdr:col>8</xdr:col>
          <xdr:colOff>114300</xdr:colOff>
          <xdr:row>43</xdr:row>
          <xdr:rowOff>0</xdr:rowOff>
        </xdr:to>
        <xdr:sp macro="" textlink="">
          <xdr:nvSpPr>
            <xdr:cNvPr id="54" name="Check Box 33" hidden="1">
              <a:extLst>
                <a:ext uri="{63B3BB69-23CF-44E3-9099-C40C66FF867C}">
                  <a14:compatExt spid="_x0000_s8225"/>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45</xdr:row>
          <xdr:rowOff>222250</xdr:rowOff>
        </xdr:from>
        <xdr:to>
          <xdr:col>8</xdr:col>
          <xdr:colOff>12700</xdr:colOff>
          <xdr:row>45</xdr:row>
          <xdr:rowOff>431800</xdr:rowOff>
        </xdr:to>
        <xdr:sp macro="" textlink="">
          <xdr:nvSpPr>
            <xdr:cNvPr id="55" name="Check Box 34" hidden="1">
              <a:extLst>
                <a:ext uri="{63B3BB69-23CF-44E3-9099-C40C66FF867C}">
                  <a14:compatExt spid="_x0000_s8226"/>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488950</xdr:colOff>
          <xdr:row>47</xdr:row>
          <xdr:rowOff>31750</xdr:rowOff>
        </xdr:from>
        <xdr:to>
          <xdr:col>7</xdr:col>
          <xdr:colOff>76200</xdr:colOff>
          <xdr:row>47</xdr:row>
          <xdr:rowOff>241300</xdr:rowOff>
        </xdr:to>
        <xdr:sp macro="" textlink="">
          <xdr:nvSpPr>
            <xdr:cNvPr id="56" name="Check Box 35" hidden="1">
              <a:extLst>
                <a:ext uri="{63B3BB69-23CF-44E3-9099-C40C66FF867C}">
                  <a14:compatExt spid="_x0000_s8227"/>
                </a:ext>
                <a:ext uri="{FF2B5EF4-FFF2-40B4-BE49-F238E27FC236}">
                  <a16:creationId xmlns:a16="http://schemas.microsoft.com/office/drawing/2014/main" id="{00000000-0008-0000-01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47</xdr:row>
          <xdr:rowOff>25400</xdr:rowOff>
        </xdr:from>
        <xdr:to>
          <xdr:col>8</xdr:col>
          <xdr:colOff>25400</xdr:colOff>
          <xdr:row>47</xdr:row>
          <xdr:rowOff>228600</xdr:rowOff>
        </xdr:to>
        <xdr:sp macro="" textlink="">
          <xdr:nvSpPr>
            <xdr:cNvPr id="57" name="Check Box 36" hidden="1">
              <a:extLst>
                <a:ext uri="{63B3BB69-23CF-44E3-9099-C40C66FF867C}">
                  <a14:compatExt spid="_x0000_s8228"/>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482600</xdr:colOff>
          <xdr:row>55</xdr:row>
          <xdr:rowOff>215900</xdr:rowOff>
        </xdr:from>
        <xdr:to>
          <xdr:col>7</xdr:col>
          <xdr:colOff>69850</xdr:colOff>
          <xdr:row>55</xdr:row>
          <xdr:rowOff>419100</xdr:rowOff>
        </xdr:to>
        <xdr:sp macro="" textlink="">
          <xdr:nvSpPr>
            <xdr:cNvPr id="58" name="Check Box 37" hidden="1">
              <a:extLst>
                <a:ext uri="{63B3BB69-23CF-44E3-9099-C40C66FF867C}">
                  <a14:compatExt spid="_x0000_s8229"/>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482600</xdr:colOff>
          <xdr:row>49</xdr:row>
          <xdr:rowOff>0</xdr:rowOff>
        </xdr:from>
        <xdr:to>
          <xdr:col>7</xdr:col>
          <xdr:colOff>69850</xdr:colOff>
          <xdr:row>50</xdr:row>
          <xdr:rowOff>38100</xdr:rowOff>
        </xdr:to>
        <xdr:sp macro="" textlink="">
          <xdr:nvSpPr>
            <xdr:cNvPr id="59" name="Check Box 38" hidden="1">
              <a:extLst>
                <a:ext uri="{63B3BB69-23CF-44E3-9099-C40C66FF867C}">
                  <a14:compatExt spid="_x0000_s8230"/>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406400</xdr:colOff>
          <xdr:row>55</xdr:row>
          <xdr:rowOff>215900</xdr:rowOff>
        </xdr:from>
        <xdr:to>
          <xdr:col>8</xdr:col>
          <xdr:colOff>0</xdr:colOff>
          <xdr:row>55</xdr:row>
          <xdr:rowOff>419100</xdr:rowOff>
        </xdr:to>
        <xdr:sp macro="" textlink="">
          <xdr:nvSpPr>
            <xdr:cNvPr id="60" name="Check Box 39" hidden="1">
              <a:extLst>
                <a:ext uri="{63B3BB69-23CF-44E3-9099-C40C66FF867C}">
                  <a14:compatExt spid="_x0000_s8231"/>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49</xdr:row>
          <xdr:rowOff>0</xdr:rowOff>
        </xdr:from>
        <xdr:to>
          <xdr:col>8</xdr:col>
          <xdr:colOff>25400</xdr:colOff>
          <xdr:row>50</xdr:row>
          <xdr:rowOff>38100</xdr:rowOff>
        </xdr:to>
        <xdr:sp macro="" textlink="">
          <xdr:nvSpPr>
            <xdr:cNvPr id="61" name="Check Box 40" hidden="1">
              <a:extLst>
                <a:ext uri="{63B3BB69-23CF-44E3-9099-C40C66FF867C}">
                  <a14:compatExt spid="_x0000_s8232"/>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16</xdr:row>
          <xdr:rowOff>0</xdr:rowOff>
        </xdr:from>
        <xdr:to>
          <xdr:col>5</xdr:col>
          <xdr:colOff>228600</xdr:colOff>
          <xdr:row>17</xdr:row>
          <xdr:rowOff>25400</xdr:rowOff>
        </xdr:to>
        <xdr:sp macro="" textlink="">
          <xdr:nvSpPr>
            <xdr:cNvPr id="62" name="Check Box 45" hidden="1">
              <a:extLst>
                <a:ext uri="{63B3BB69-23CF-44E3-9099-C40C66FF867C}">
                  <a14:compatExt spid="_x0000_s8237"/>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15</xdr:row>
          <xdr:rowOff>266700</xdr:rowOff>
        </xdr:from>
        <xdr:to>
          <xdr:col>4</xdr:col>
          <xdr:colOff>0</xdr:colOff>
          <xdr:row>17</xdr:row>
          <xdr:rowOff>25400</xdr:rowOff>
        </xdr:to>
        <xdr:sp macro="" textlink="">
          <xdr:nvSpPr>
            <xdr:cNvPr id="63" name="Check Box 46" hidden="1">
              <a:extLst>
                <a:ext uri="{63B3BB69-23CF-44E3-9099-C40C66FF867C}">
                  <a14:compatExt spid="_x0000_s8238"/>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83</xdr:row>
          <xdr:rowOff>165100</xdr:rowOff>
        </xdr:from>
        <xdr:to>
          <xdr:col>7</xdr:col>
          <xdr:colOff>50800</xdr:colOff>
          <xdr:row>85</xdr:row>
          <xdr:rowOff>31750</xdr:rowOff>
        </xdr:to>
        <xdr:sp macro="" textlink="">
          <xdr:nvSpPr>
            <xdr:cNvPr id="76" name="Check Box 47" hidden="1">
              <a:extLst>
                <a:ext uri="{63B3BB69-23CF-44E3-9099-C40C66FF867C}">
                  <a14:compatExt spid="_x0000_s8239"/>
                </a:ext>
                <a:ext uri="{FF2B5EF4-FFF2-40B4-BE49-F238E27FC236}">
                  <a16:creationId xmlns:a16="http://schemas.microsoft.com/office/drawing/2014/main" id="{00000000-0008-0000-0100-00004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406400</xdr:colOff>
          <xdr:row>83</xdr:row>
          <xdr:rowOff>152400</xdr:rowOff>
        </xdr:from>
        <xdr:to>
          <xdr:col>8</xdr:col>
          <xdr:colOff>0</xdr:colOff>
          <xdr:row>85</xdr:row>
          <xdr:rowOff>25400</xdr:rowOff>
        </xdr:to>
        <xdr:sp macro="" textlink="">
          <xdr:nvSpPr>
            <xdr:cNvPr id="77" name="Check Box 48" hidden="1">
              <a:extLst>
                <a:ext uri="{63B3BB69-23CF-44E3-9099-C40C66FF867C}">
                  <a14:compatExt spid="_x0000_s8240"/>
                </a:ext>
                <a:ext uri="{FF2B5EF4-FFF2-40B4-BE49-F238E27FC236}">
                  <a16:creationId xmlns:a16="http://schemas.microsoft.com/office/drawing/2014/main" id="{00000000-0008-0000-0100-00004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482600</xdr:colOff>
          <xdr:row>102</xdr:row>
          <xdr:rowOff>146050</xdr:rowOff>
        </xdr:from>
        <xdr:to>
          <xdr:col>7</xdr:col>
          <xdr:colOff>69850</xdr:colOff>
          <xdr:row>102</xdr:row>
          <xdr:rowOff>355600</xdr:rowOff>
        </xdr:to>
        <xdr:sp macro="" textlink="">
          <xdr:nvSpPr>
            <xdr:cNvPr id="64" name="Check Box 49" hidden="1">
              <a:extLst>
                <a:ext uri="{63B3BB69-23CF-44E3-9099-C40C66FF867C}">
                  <a14:compatExt spid="_x0000_s8241"/>
                </a:ext>
                <a:ext uri="{FF2B5EF4-FFF2-40B4-BE49-F238E27FC236}">
                  <a16:creationId xmlns:a16="http://schemas.microsoft.com/office/drawing/2014/main" id="{00000000-0008-0000-0100-00004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102</xdr:row>
          <xdr:rowOff>139700</xdr:rowOff>
        </xdr:from>
        <xdr:to>
          <xdr:col>8</xdr:col>
          <xdr:colOff>25400</xdr:colOff>
          <xdr:row>102</xdr:row>
          <xdr:rowOff>342900</xdr:rowOff>
        </xdr:to>
        <xdr:sp macro="" textlink="">
          <xdr:nvSpPr>
            <xdr:cNvPr id="65" name="Check Box 50" hidden="1">
              <a:extLst>
                <a:ext uri="{63B3BB69-23CF-44E3-9099-C40C66FF867C}">
                  <a14:compatExt spid="_x0000_s8242"/>
                </a:ext>
                <a:ext uri="{FF2B5EF4-FFF2-40B4-BE49-F238E27FC236}">
                  <a16:creationId xmlns:a16="http://schemas.microsoft.com/office/drawing/2014/main" id="{00000000-0008-0000-0100-00004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488950</xdr:colOff>
          <xdr:row>99</xdr:row>
          <xdr:rowOff>31750</xdr:rowOff>
        </xdr:from>
        <xdr:to>
          <xdr:col>7</xdr:col>
          <xdr:colOff>76200</xdr:colOff>
          <xdr:row>100</xdr:row>
          <xdr:rowOff>0</xdr:rowOff>
        </xdr:to>
        <xdr:sp macro="" textlink="">
          <xdr:nvSpPr>
            <xdr:cNvPr id="66" name="Check Box 51" hidden="1">
              <a:extLst>
                <a:ext uri="{63B3BB69-23CF-44E3-9099-C40C66FF867C}">
                  <a14:compatExt spid="_x0000_s8243"/>
                </a:ext>
                <a:ext uri="{FF2B5EF4-FFF2-40B4-BE49-F238E27FC236}">
                  <a16:creationId xmlns:a16="http://schemas.microsoft.com/office/drawing/2014/main" id="{00000000-0008-0000-0100-00004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99</xdr:row>
          <xdr:rowOff>25400</xdr:rowOff>
        </xdr:from>
        <xdr:to>
          <xdr:col>8</xdr:col>
          <xdr:colOff>25400</xdr:colOff>
          <xdr:row>99</xdr:row>
          <xdr:rowOff>228600</xdr:rowOff>
        </xdr:to>
        <xdr:sp macro="" textlink="">
          <xdr:nvSpPr>
            <xdr:cNvPr id="67" name="Check Box 52" hidden="1">
              <a:extLst>
                <a:ext uri="{63B3BB69-23CF-44E3-9099-C40C66FF867C}">
                  <a14:compatExt spid="_x0000_s8244"/>
                </a:ext>
                <a:ext uri="{FF2B5EF4-FFF2-40B4-BE49-F238E27FC236}">
                  <a16:creationId xmlns:a16="http://schemas.microsoft.com/office/drawing/2014/main" id="{00000000-0008-0000-0100-00004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488950</xdr:colOff>
          <xdr:row>96</xdr:row>
          <xdr:rowOff>31750</xdr:rowOff>
        </xdr:from>
        <xdr:to>
          <xdr:col>7</xdr:col>
          <xdr:colOff>76200</xdr:colOff>
          <xdr:row>97</xdr:row>
          <xdr:rowOff>0</xdr:rowOff>
        </xdr:to>
        <xdr:sp macro="" textlink="">
          <xdr:nvSpPr>
            <xdr:cNvPr id="68" name="Check Box 53" hidden="1">
              <a:extLst>
                <a:ext uri="{63B3BB69-23CF-44E3-9099-C40C66FF867C}">
                  <a14:compatExt spid="_x0000_s8245"/>
                </a:ext>
                <a:ext uri="{FF2B5EF4-FFF2-40B4-BE49-F238E27FC236}">
                  <a16:creationId xmlns:a16="http://schemas.microsoft.com/office/drawing/2014/main" id="{00000000-0008-0000-0100-00004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96</xdr:row>
          <xdr:rowOff>25400</xdr:rowOff>
        </xdr:from>
        <xdr:to>
          <xdr:col>8</xdr:col>
          <xdr:colOff>25400</xdr:colOff>
          <xdr:row>96</xdr:row>
          <xdr:rowOff>228600</xdr:rowOff>
        </xdr:to>
        <xdr:sp macro="" textlink="">
          <xdr:nvSpPr>
            <xdr:cNvPr id="69" name="Check Box 54" hidden="1">
              <a:extLst>
                <a:ext uri="{63B3BB69-23CF-44E3-9099-C40C66FF867C}">
                  <a14:compatExt spid="_x0000_s8246"/>
                </a:ext>
                <a:ext uri="{FF2B5EF4-FFF2-40B4-BE49-F238E27FC236}">
                  <a16:creationId xmlns:a16="http://schemas.microsoft.com/office/drawing/2014/main" id="{00000000-0008-0000-0100-00004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457200</xdr:colOff>
      <xdr:row>57</xdr:row>
      <xdr:rowOff>161925</xdr:rowOff>
    </xdr:from>
    <xdr:ext cx="244475" cy="196850"/>
    <xdr:sp macro="" textlink="">
      <xdr:nvSpPr>
        <xdr:cNvPr id="148" name="Check Box 17" hidden="1">
          <a:extLst>
            <a:ext uri="{63B3BB69-23CF-44E3-9099-C40C66FF867C}">
              <a14:compatExt xmlns:a14="http://schemas.microsoft.com/office/drawing/2010/main" spid="_x0000_s8209"/>
            </a:ext>
            <a:ext uri="{FF2B5EF4-FFF2-40B4-BE49-F238E27FC236}">
              <a16:creationId xmlns:a16="http://schemas.microsoft.com/office/drawing/2014/main" id="{00000000-0008-0000-0100-000094000000}"/>
            </a:ext>
          </a:extLst>
        </xdr:cNvPr>
        <xdr:cNvSpPr/>
      </xdr:nvSpPr>
      <xdr:spPr bwMode="auto">
        <a:xfrm>
          <a:off x="4419600" y="17935575"/>
          <a:ext cx="244475"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457200</xdr:colOff>
      <xdr:row>82</xdr:row>
      <xdr:rowOff>0</xdr:rowOff>
    </xdr:from>
    <xdr:ext cx="244475" cy="203200"/>
    <xdr:sp macro="" textlink="">
      <xdr:nvSpPr>
        <xdr:cNvPr id="149" name="Check Box 18" hidden="1">
          <a:extLst>
            <a:ext uri="{63B3BB69-23CF-44E3-9099-C40C66FF867C}">
              <a14:compatExt xmlns:a14="http://schemas.microsoft.com/office/drawing/2010/main" spid="_x0000_s8210"/>
            </a:ext>
            <a:ext uri="{FF2B5EF4-FFF2-40B4-BE49-F238E27FC236}">
              <a16:creationId xmlns:a16="http://schemas.microsoft.com/office/drawing/2014/main" id="{00000000-0008-0000-0100-000095000000}"/>
            </a:ext>
          </a:extLst>
        </xdr:cNvPr>
        <xdr:cNvSpPr/>
      </xdr:nvSpPr>
      <xdr:spPr bwMode="auto">
        <a:xfrm>
          <a:off x="4419600" y="18268950"/>
          <a:ext cx="244475" cy="2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400050</xdr:colOff>
      <xdr:row>57</xdr:row>
      <xdr:rowOff>152400</xdr:rowOff>
    </xdr:from>
    <xdr:ext cx="254000" cy="196850"/>
    <xdr:sp macro="" textlink="">
      <xdr:nvSpPr>
        <xdr:cNvPr id="150" name="Check Box 19" hidden="1">
          <a:extLst>
            <a:ext uri="{63B3BB69-23CF-44E3-9099-C40C66FF867C}">
              <a14:compatExt xmlns:a14="http://schemas.microsoft.com/office/drawing/2010/main" spid="_x0000_s8211"/>
            </a:ext>
            <a:ext uri="{FF2B5EF4-FFF2-40B4-BE49-F238E27FC236}">
              <a16:creationId xmlns:a16="http://schemas.microsoft.com/office/drawing/2014/main" id="{00000000-0008-0000-0100-000096000000}"/>
            </a:ext>
          </a:extLst>
        </xdr:cNvPr>
        <xdr:cNvSpPr/>
      </xdr:nvSpPr>
      <xdr:spPr bwMode="auto">
        <a:xfrm>
          <a:off x="5016500" y="17926050"/>
          <a:ext cx="254000"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390525</xdr:colOff>
      <xdr:row>82</xdr:row>
      <xdr:rowOff>0</xdr:rowOff>
    </xdr:from>
    <xdr:ext cx="260350" cy="203200"/>
    <xdr:sp macro="" textlink="">
      <xdr:nvSpPr>
        <xdr:cNvPr id="151" name="Check Box 20" hidden="1">
          <a:extLst>
            <a:ext uri="{63B3BB69-23CF-44E3-9099-C40C66FF867C}">
              <a14:compatExt xmlns:a14="http://schemas.microsoft.com/office/drawing/2010/main" spid="_x0000_s8212"/>
            </a:ext>
            <a:ext uri="{FF2B5EF4-FFF2-40B4-BE49-F238E27FC236}">
              <a16:creationId xmlns:a16="http://schemas.microsoft.com/office/drawing/2014/main" id="{00000000-0008-0000-0100-000097000000}"/>
            </a:ext>
          </a:extLst>
        </xdr:cNvPr>
        <xdr:cNvSpPr/>
      </xdr:nvSpPr>
      <xdr:spPr bwMode="auto">
        <a:xfrm>
          <a:off x="5006975" y="18268950"/>
          <a:ext cx="260350" cy="2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457200</xdr:colOff>
      <xdr:row>57</xdr:row>
      <xdr:rowOff>161925</xdr:rowOff>
    </xdr:from>
    <xdr:ext cx="244475" cy="196850"/>
    <xdr:sp macro="" textlink="">
      <xdr:nvSpPr>
        <xdr:cNvPr id="152" name="Check Box 41" hidden="1">
          <a:extLst>
            <a:ext uri="{63B3BB69-23CF-44E3-9099-C40C66FF867C}">
              <a14:compatExt xmlns:a14="http://schemas.microsoft.com/office/drawing/2010/main" spid="_x0000_s8233"/>
            </a:ext>
            <a:ext uri="{FF2B5EF4-FFF2-40B4-BE49-F238E27FC236}">
              <a16:creationId xmlns:a16="http://schemas.microsoft.com/office/drawing/2014/main" id="{00000000-0008-0000-0100-000098000000}"/>
            </a:ext>
          </a:extLst>
        </xdr:cNvPr>
        <xdr:cNvSpPr/>
      </xdr:nvSpPr>
      <xdr:spPr bwMode="auto">
        <a:xfrm>
          <a:off x="4419600" y="17935575"/>
          <a:ext cx="244475"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457200</xdr:colOff>
      <xdr:row>82</xdr:row>
      <xdr:rowOff>0</xdr:rowOff>
    </xdr:from>
    <xdr:ext cx="244475" cy="203200"/>
    <xdr:sp macro="" textlink="">
      <xdr:nvSpPr>
        <xdr:cNvPr id="153" name="Check Box 42" hidden="1">
          <a:extLst>
            <a:ext uri="{63B3BB69-23CF-44E3-9099-C40C66FF867C}">
              <a14:compatExt xmlns:a14="http://schemas.microsoft.com/office/drawing/2010/main" spid="_x0000_s8234"/>
            </a:ext>
            <a:ext uri="{FF2B5EF4-FFF2-40B4-BE49-F238E27FC236}">
              <a16:creationId xmlns:a16="http://schemas.microsoft.com/office/drawing/2014/main" id="{00000000-0008-0000-0100-000099000000}"/>
            </a:ext>
          </a:extLst>
        </xdr:cNvPr>
        <xdr:cNvSpPr/>
      </xdr:nvSpPr>
      <xdr:spPr bwMode="auto">
        <a:xfrm>
          <a:off x="4419600" y="18268950"/>
          <a:ext cx="244475" cy="2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400050</xdr:colOff>
      <xdr:row>57</xdr:row>
      <xdr:rowOff>152400</xdr:rowOff>
    </xdr:from>
    <xdr:ext cx="254000" cy="196850"/>
    <xdr:sp macro="" textlink="">
      <xdr:nvSpPr>
        <xdr:cNvPr id="154" name="Check Box 43" hidden="1">
          <a:extLst>
            <a:ext uri="{63B3BB69-23CF-44E3-9099-C40C66FF867C}">
              <a14:compatExt xmlns:a14="http://schemas.microsoft.com/office/drawing/2010/main" spid="_x0000_s8235"/>
            </a:ext>
            <a:ext uri="{FF2B5EF4-FFF2-40B4-BE49-F238E27FC236}">
              <a16:creationId xmlns:a16="http://schemas.microsoft.com/office/drawing/2014/main" id="{00000000-0008-0000-0100-00009A000000}"/>
            </a:ext>
          </a:extLst>
        </xdr:cNvPr>
        <xdr:cNvSpPr/>
      </xdr:nvSpPr>
      <xdr:spPr bwMode="auto">
        <a:xfrm>
          <a:off x="5016500" y="17926050"/>
          <a:ext cx="254000"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390525</xdr:colOff>
      <xdr:row>82</xdr:row>
      <xdr:rowOff>0</xdr:rowOff>
    </xdr:from>
    <xdr:ext cx="260350" cy="203200"/>
    <xdr:sp macro="" textlink="">
      <xdr:nvSpPr>
        <xdr:cNvPr id="155" name="Check Box 44" hidden="1">
          <a:extLst>
            <a:ext uri="{63B3BB69-23CF-44E3-9099-C40C66FF867C}">
              <a14:compatExt xmlns:a14="http://schemas.microsoft.com/office/drawing/2010/main" spid="_x0000_s8236"/>
            </a:ext>
            <a:ext uri="{FF2B5EF4-FFF2-40B4-BE49-F238E27FC236}">
              <a16:creationId xmlns:a16="http://schemas.microsoft.com/office/drawing/2014/main" id="{00000000-0008-0000-0100-00009B000000}"/>
            </a:ext>
          </a:extLst>
        </xdr:cNvPr>
        <xdr:cNvSpPr/>
      </xdr:nvSpPr>
      <xdr:spPr bwMode="auto">
        <a:xfrm>
          <a:off x="5006975" y="18268950"/>
          <a:ext cx="260350" cy="203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457200</xdr:colOff>
      <xdr:row>57</xdr:row>
      <xdr:rowOff>161925</xdr:rowOff>
    </xdr:from>
    <xdr:to>
      <xdr:col>7</xdr:col>
      <xdr:colOff>47625</xdr:colOff>
      <xdr:row>58</xdr:row>
      <xdr:rowOff>200025</xdr:rowOff>
    </xdr:to>
    <xdr:sp macro="" textlink="">
      <xdr:nvSpPr>
        <xdr:cNvPr id="8255" name="Check Box 63" hidden="1">
          <a:extLst>
            <a:ext uri="{63B3BB69-23CF-44E3-9099-C40C66FF867C}">
              <a14:compatExt xmlns:a14="http://schemas.microsoft.com/office/drawing/2010/main"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400050</xdr:colOff>
      <xdr:row>57</xdr:row>
      <xdr:rowOff>152400</xdr:rowOff>
    </xdr:from>
    <xdr:to>
      <xdr:col>8</xdr:col>
      <xdr:colOff>0</xdr:colOff>
      <xdr:row>58</xdr:row>
      <xdr:rowOff>180975</xdr:rowOff>
    </xdr:to>
    <xdr:sp macro="" textlink="">
      <xdr:nvSpPr>
        <xdr:cNvPr id="8257" name="Check Box 65" hidden="1">
          <a:extLst>
            <a:ext uri="{63B3BB69-23CF-44E3-9099-C40C66FF867C}">
              <a14:compatExt xmlns:a14="http://schemas.microsoft.com/office/drawing/2010/main" spid="_x0000_s8257"/>
            </a:ext>
            <a:ext uri="{FF2B5EF4-FFF2-40B4-BE49-F238E27FC236}">
              <a16:creationId xmlns:a16="http://schemas.microsoft.com/office/drawing/2014/main" id="{00000000-0008-0000-0100-00004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457200</xdr:colOff>
      <xdr:row>57</xdr:row>
      <xdr:rowOff>161925</xdr:rowOff>
    </xdr:from>
    <xdr:to>
      <xdr:col>7</xdr:col>
      <xdr:colOff>47625</xdr:colOff>
      <xdr:row>58</xdr:row>
      <xdr:rowOff>200025</xdr:rowOff>
    </xdr:to>
    <xdr:sp macro="" textlink="">
      <xdr:nvSpPr>
        <xdr:cNvPr id="8259" name="Check Box 67" hidden="1">
          <a:extLst>
            <a:ext uri="{63B3BB69-23CF-44E3-9099-C40C66FF867C}">
              <a14:compatExt xmlns:a14="http://schemas.microsoft.com/office/drawing/2010/main" spid="_x0000_s8259"/>
            </a:ext>
            <a:ext uri="{FF2B5EF4-FFF2-40B4-BE49-F238E27FC236}">
              <a16:creationId xmlns:a16="http://schemas.microsoft.com/office/drawing/2014/main" id="{00000000-0008-0000-0100-00004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400050</xdr:colOff>
      <xdr:row>57</xdr:row>
      <xdr:rowOff>152400</xdr:rowOff>
    </xdr:from>
    <xdr:to>
      <xdr:col>8</xdr:col>
      <xdr:colOff>0</xdr:colOff>
      <xdr:row>58</xdr:row>
      <xdr:rowOff>180975</xdr:rowOff>
    </xdr:to>
    <xdr:sp macro="" textlink="">
      <xdr:nvSpPr>
        <xdr:cNvPr id="8261" name="Check Box 69" hidden="1">
          <a:extLst>
            <a:ext uri="{63B3BB69-23CF-44E3-9099-C40C66FF867C}">
              <a14:compatExt xmlns:a14="http://schemas.microsoft.com/office/drawing/2010/main" spid="_x0000_s8261"/>
            </a:ext>
            <a:ext uri="{FF2B5EF4-FFF2-40B4-BE49-F238E27FC236}">
              <a16:creationId xmlns:a16="http://schemas.microsoft.com/office/drawing/2014/main" id="{00000000-0008-0000-0100-00004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609600</xdr:colOff>
      <xdr:row>59</xdr:row>
      <xdr:rowOff>19049</xdr:rowOff>
    </xdr:from>
    <xdr:to>
      <xdr:col>8</xdr:col>
      <xdr:colOff>695325</xdr:colOff>
      <xdr:row>60</xdr:row>
      <xdr:rowOff>0</xdr:rowOff>
    </xdr:to>
    <xdr:sp macro="" textlink="">
      <xdr:nvSpPr>
        <xdr:cNvPr id="164" name="右大かっこ 163">
          <a:extLst>
            <a:ext uri="{FF2B5EF4-FFF2-40B4-BE49-F238E27FC236}">
              <a16:creationId xmlns:a16="http://schemas.microsoft.com/office/drawing/2014/main" id="{00000000-0008-0000-0100-0000A4000000}"/>
            </a:ext>
          </a:extLst>
        </xdr:cNvPr>
        <xdr:cNvSpPr/>
      </xdr:nvSpPr>
      <xdr:spPr>
        <a:xfrm>
          <a:off x="5880100" y="15659099"/>
          <a:ext cx="4127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59</xdr:row>
      <xdr:rowOff>9526</xdr:rowOff>
    </xdr:from>
    <xdr:to>
      <xdr:col>7</xdr:col>
      <xdr:colOff>64769</xdr:colOff>
      <xdr:row>60</xdr:row>
      <xdr:rowOff>0</xdr:rowOff>
    </xdr:to>
    <xdr:sp macro="" textlink="">
      <xdr:nvSpPr>
        <xdr:cNvPr id="165" name="左大かっこ 164">
          <a:extLst>
            <a:ext uri="{FF2B5EF4-FFF2-40B4-BE49-F238E27FC236}">
              <a16:creationId xmlns:a16="http://schemas.microsoft.com/office/drawing/2014/main" id="{00000000-0008-0000-0100-0000A5000000}"/>
            </a:ext>
          </a:extLst>
        </xdr:cNvPr>
        <xdr:cNvSpPr/>
      </xdr:nvSpPr>
      <xdr:spPr>
        <a:xfrm>
          <a:off x="4635500" y="1564957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59</xdr:row>
      <xdr:rowOff>19049</xdr:rowOff>
    </xdr:from>
    <xdr:to>
      <xdr:col>8</xdr:col>
      <xdr:colOff>695325</xdr:colOff>
      <xdr:row>60</xdr:row>
      <xdr:rowOff>0</xdr:rowOff>
    </xdr:to>
    <xdr:sp macro="" textlink="">
      <xdr:nvSpPr>
        <xdr:cNvPr id="166" name="右大かっこ 165">
          <a:extLst>
            <a:ext uri="{FF2B5EF4-FFF2-40B4-BE49-F238E27FC236}">
              <a16:creationId xmlns:a16="http://schemas.microsoft.com/office/drawing/2014/main" id="{00000000-0008-0000-0100-0000A6000000}"/>
            </a:ext>
          </a:extLst>
        </xdr:cNvPr>
        <xdr:cNvSpPr/>
      </xdr:nvSpPr>
      <xdr:spPr>
        <a:xfrm>
          <a:off x="5880100" y="15659099"/>
          <a:ext cx="4127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59</xdr:row>
      <xdr:rowOff>9526</xdr:rowOff>
    </xdr:from>
    <xdr:to>
      <xdr:col>7</xdr:col>
      <xdr:colOff>64769</xdr:colOff>
      <xdr:row>60</xdr:row>
      <xdr:rowOff>0</xdr:rowOff>
    </xdr:to>
    <xdr:sp macro="" textlink="">
      <xdr:nvSpPr>
        <xdr:cNvPr id="167" name="左大かっこ 166">
          <a:extLst>
            <a:ext uri="{FF2B5EF4-FFF2-40B4-BE49-F238E27FC236}">
              <a16:creationId xmlns:a16="http://schemas.microsoft.com/office/drawing/2014/main" id="{00000000-0008-0000-0100-0000A7000000}"/>
            </a:ext>
          </a:extLst>
        </xdr:cNvPr>
        <xdr:cNvSpPr/>
      </xdr:nvSpPr>
      <xdr:spPr>
        <a:xfrm>
          <a:off x="4635500" y="1564957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6</xdr:col>
      <xdr:colOff>457200</xdr:colOff>
      <xdr:row>88</xdr:row>
      <xdr:rowOff>161925</xdr:rowOff>
    </xdr:from>
    <xdr:ext cx="244475" cy="196850"/>
    <xdr:sp macro="" textlink="">
      <xdr:nvSpPr>
        <xdr:cNvPr id="168" name="Check Box 23" hidden="1">
          <a:extLst>
            <a:ext uri="{63B3BB69-23CF-44E3-9099-C40C66FF867C}">
              <a14:compatExt xmlns:a14="http://schemas.microsoft.com/office/drawing/2010/main" spid="_x0000_s8215"/>
            </a:ext>
            <a:ext uri="{FF2B5EF4-FFF2-40B4-BE49-F238E27FC236}">
              <a16:creationId xmlns:a16="http://schemas.microsoft.com/office/drawing/2014/main" id="{00000000-0008-0000-0100-0000A8000000}"/>
            </a:ext>
          </a:extLst>
        </xdr:cNvPr>
        <xdr:cNvSpPr/>
      </xdr:nvSpPr>
      <xdr:spPr bwMode="auto">
        <a:xfrm>
          <a:off x="4419600" y="18437225"/>
          <a:ext cx="244475"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400050</xdr:colOff>
      <xdr:row>88</xdr:row>
      <xdr:rowOff>152400</xdr:rowOff>
    </xdr:from>
    <xdr:ext cx="254000" cy="196850"/>
    <xdr:sp macro="" textlink="">
      <xdr:nvSpPr>
        <xdr:cNvPr id="169" name="Check Box 24" hidden="1">
          <a:extLst>
            <a:ext uri="{63B3BB69-23CF-44E3-9099-C40C66FF867C}">
              <a14:compatExt xmlns:a14="http://schemas.microsoft.com/office/drawing/2010/main" spid="_x0000_s8216"/>
            </a:ext>
            <a:ext uri="{FF2B5EF4-FFF2-40B4-BE49-F238E27FC236}">
              <a16:creationId xmlns:a16="http://schemas.microsoft.com/office/drawing/2014/main" id="{00000000-0008-0000-0100-0000A9000000}"/>
            </a:ext>
          </a:extLst>
        </xdr:cNvPr>
        <xdr:cNvSpPr/>
      </xdr:nvSpPr>
      <xdr:spPr bwMode="auto">
        <a:xfrm>
          <a:off x="5016500" y="18427700"/>
          <a:ext cx="254000"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457200</xdr:colOff>
      <xdr:row>88</xdr:row>
      <xdr:rowOff>161925</xdr:rowOff>
    </xdr:from>
    <xdr:ext cx="244475" cy="196850"/>
    <xdr:sp macro="" textlink="">
      <xdr:nvSpPr>
        <xdr:cNvPr id="170" name="Check Box 47" hidden="1">
          <a:extLst>
            <a:ext uri="{63B3BB69-23CF-44E3-9099-C40C66FF867C}">
              <a14:compatExt xmlns:a14="http://schemas.microsoft.com/office/drawing/2010/main" spid="_x0000_s8239"/>
            </a:ext>
            <a:ext uri="{FF2B5EF4-FFF2-40B4-BE49-F238E27FC236}">
              <a16:creationId xmlns:a16="http://schemas.microsoft.com/office/drawing/2014/main" id="{00000000-0008-0000-0100-0000AA000000}"/>
            </a:ext>
          </a:extLst>
        </xdr:cNvPr>
        <xdr:cNvSpPr/>
      </xdr:nvSpPr>
      <xdr:spPr bwMode="auto">
        <a:xfrm>
          <a:off x="4419600" y="18437225"/>
          <a:ext cx="244475"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400050</xdr:colOff>
      <xdr:row>88</xdr:row>
      <xdr:rowOff>152400</xdr:rowOff>
    </xdr:from>
    <xdr:ext cx="254000" cy="196850"/>
    <xdr:sp macro="" textlink="">
      <xdr:nvSpPr>
        <xdr:cNvPr id="171" name="Check Box 48" hidden="1">
          <a:extLst>
            <a:ext uri="{63B3BB69-23CF-44E3-9099-C40C66FF867C}">
              <a14:compatExt xmlns:a14="http://schemas.microsoft.com/office/drawing/2010/main" spid="_x0000_s8240"/>
            </a:ext>
            <a:ext uri="{FF2B5EF4-FFF2-40B4-BE49-F238E27FC236}">
              <a16:creationId xmlns:a16="http://schemas.microsoft.com/office/drawing/2014/main" id="{00000000-0008-0000-0100-0000AB000000}"/>
            </a:ext>
          </a:extLst>
        </xdr:cNvPr>
        <xdr:cNvSpPr/>
      </xdr:nvSpPr>
      <xdr:spPr bwMode="auto">
        <a:xfrm>
          <a:off x="5016500" y="18427700"/>
          <a:ext cx="254000" cy="196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6</xdr:col>
          <xdr:colOff>457200</xdr:colOff>
          <xdr:row>88</xdr:row>
          <xdr:rowOff>165100</xdr:rowOff>
        </xdr:from>
        <xdr:to>
          <xdr:col>7</xdr:col>
          <xdr:colOff>50800</xdr:colOff>
          <xdr:row>90</xdr:row>
          <xdr:rowOff>31750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1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406400</xdr:colOff>
          <xdr:row>88</xdr:row>
          <xdr:rowOff>152400</xdr:rowOff>
        </xdr:from>
        <xdr:to>
          <xdr:col>8</xdr:col>
          <xdr:colOff>0</xdr:colOff>
          <xdr:row>90</xdr:row>
          <xdr:rowOff>25400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1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88</xdr:row>
          <xdr:rowOff>165100</xdr:rowOff>
        </xdr:from>
        <xdr:to>
          <xdr:col>7</xdr:col>
          <xdr:colOff>50800</xdr:colOff>
          <xdr:row>90</xdr:row>
          <xdr:rowOff>31750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1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406400</xdr:colOff>
          <xdr:row>88</xdr:row>
          <xdr:rowOff>152400</xdr:rowOff>
        </xdr:from>
        <xdr:to>
          <xdr:col>8</xdr:col>
          <xdr:colOff>0</xdr:colOff>
          <xdr:row>90</xdr:row>
          <xdr:rowOff>25400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1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123825</xdr:colOff>
      <xdr:row>81</xdr:row>
      <xdr:rowOff>0</xdr:rowOff>
    </xdr:from>
    <xdr:to>
      <xdr:col>7</xdr:col>
      <xdr:colOff>581025</xdr:colOff>
      <xdr:row>81</xdr:row>
      <xdr:rowOff>9525</xdr:rowOff>
    </xdr:to>
    <xdr:sp macro="" textlink="">
      <xdr:nvSpPr>
        <xdr:cNvPr id="189" name="Line 48">
          <a:extLst>
            <a:ext uri="{FF2B5EF4-FFF2-40B4-BE49-F238E27FC236}">
              <a16:creationId xmlns:a16="http://schemas.microsoft.com/office/drawing/2014/main" id="{00000000-0008-0000-0100-0000BD000000}"/>
            </a:ext>
          </a:extLst>
        </xdr:cNvPr>
        <xdr:cNvSpPr>
          <a:spLocks noChangeShapeType="1"/>
        </xdr:cNvSpPr>
      </xdr:nvSpPr>
      <xdr:spPr bwMode="auto">
        <a:xfrm flipV="1">
          <a:off x="847725" y="18611850"/>
          <a:ext cx="479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457200</xdr:colOff>
      <xdr:row>60</xdr:row>
      <xdr:rowOff>161925</xdr:rowOff>
    </xdr:from>
    <xdr:to>
      <xdr:col>7</xdr:col>
      <xdr:colOff>47625</xdr:colOff>
      <xdr:row>61</xdr:row>
      <xdr:rowOff>0</xdr:rowOff>
    </xdr:to>
    <xdr:sp macro="" textlink="">
      <xdr:nvSpPr>
        <xdr:cNvPr id="190" name="Check Box 34" hidden="1">
          <a:extLst>
            <a:ext uri="{63B3BB69-23CF-44E3-9099-C40C66FF867C}">
              <a14:compatExt xmlns:a14="http://schemas.microsoft.com/office/drawing/2010/main" spid="_x0000_s5154"/>
            </a:ext>
            <a:ext uri="{FF2B5EF4-FFF2-40B4-BE49-F238E27FC236}">
              <a16:creationId xmlns:a16="http://schemas.microsoft.com/office/drawing/2014/main" id="{00000000-0008-0000-0100-0000BE000000}"/>
            </a:ext>
          </a:extLst>
        </xdr:cNvPr>
        <xdr:cNvSpPr/>
      </xdr:nvSpPr>
      <xdr:spPr bwMode="auto">
        <a:xfrm>
          <a:off x="4800600" y="15516225"/>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457200</xdr:colOff>
      <xdr:row>63</xdr:row>
      <xdr:rowOff>0</xdr:rowOff>
    </xdr:from>
    <xdr:to>
      <xdr:col>7</xdr:col>
      <xdr:colOff>47625</xdr:colOff>
      <xdr:row>64</xdr:row>
      <xdr:rowOff>0</xdr:rowOff>
    </xdr:to>
    <xdr:sp macro="" textlink="">
      <xdr:nvSpPr>
        <xdr:cNvPr id="191" name="Check Box 35" hidden="1">
          <a:extLst>
            <a:ext uri="{63B3BB69-23CF-44E3-9099-C40C66FF867C}">
              <a14:compatExt xmlns:a14="http://schemas.microsoft.com/office/drawing/2010/main" spid="_x0000_s5155"/>
            </a:ext>
            <a:ext uri="{FF2B5EF4-FFF2-40B4-BE49-F238E27FC236}">
              <a16:creationId xmlns:a16="http://schemas.microsoft.com/office/drawing/2014/main" id="{00000000-0008-0000-0100-0000BF000000}"/>
            </a:ext>
          </a:extLst>
        </xdr:cNvPr>
        <xdr:cNvSpPr/>
      </xdr:nvSpPr>
      <xdr:spPr bwMode="auto">
        <a:xfrm>
          <a:off x="4800600" y="1552575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400050</xdr:colOff>
      <xdr:row>60</xdr:row>
      <xdr:rowOff>152400</xdr:rowOff>
    </xdr:from>
    <xdr:to>
      <xdr:col>7</xdr:col>
      <xdr:colOff>636270</xdr:colOff>
      <xdr:row>61</xdr:row>
      <xdr:rowOff>0</xdr:rowOff>
    </xdr:to>
    <xdr:sp macro="" textlink="">
      <xdr:nvSpPr>
        <xdr:cNvPr id="192" name="Check Box 36" hidden="1">
          <a:extLst>
            <a:ext uri="{63B3BB69-23CF-44E3-9099-C40C66FF867C}">
              <a14:compatExt xmlns:a14="http://schemas.microsoft.com/office/drawing/2010/main" spid="_x0000_s5156"/>
            </a:ext>
            <a:ext uri="{FF2B5EF4-FFF2-40B4-BE49-F238E27FC236}">
              <a16:creationId xmlns:a16="http://schemas.microsoft.com/office/drawing/2014/main" id="{00000000-0008-0000-0100-0000C0000000}"/>
            </a:ext>
          </a:extLst>
        </xdr:cNvPr>
        <xdr:cNvSpPr/>
      </xdr:nvSpPr>
      <xdr:spPr bwMode="auto">
        <a:xfrm>
          <a:off x="5457825" y="155067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390525</xdr:colOff>
      <xdr:row>63</xdr:row>
      <xdr:rowOff>0</xdr:rowOff>
    </xdr:from>
    <xdr:to>
      <xdr:col>8</xdr:col>
      <xdr:colOff>1905</xdr:colOff>
      <xdr:row>64</xdr:row>
      <xdr:rowOff>0</xdr:rowOff>
    </xdr:to>
    <xdr:sp macro="" textlink="">
      <xdr:nvSpPr>
        <xdr:cNvPr id="193" name="Check Box 37" hidden="1">
          <a:extLst>
            <a:ext uri="{63B3BB69-23CF-44E3-9099-C40C66FF867C}">
              <a14:compatExt xmlns:a14="http://schemas.microsoft.com/office/drawing/2010/main" spid="_x0000_s5157"/>
            </a:ext>
            <a:ext uri="{FF2B5EF4-FFF2-40B4-BE49-F238E27FC236}">
              <a16:creationId xmlns:a16="http://schemas.microsoft.com/office/drawing/2014/main" id="{00000000-0008-0000-0100-0000C1000000}"/>
            </a:ext>
          </a:extLst>
        </xdr:cNvPr>
        <xdr:cNvSpPr/>
      </xdr:nvSpPr>
      <xdr:spPr bwMode="auto">
        <a:xfrm>
          <a:off x="5448300" y="1552575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485775</xdr:colOff>
      <xdr:row>63</xdr:row>
      <xdr:rowOff>28575</xdr:rowOff>
    </xdr:from>
    <xdr:ext cx="304800" cy="209550"/>
    <xdr:sp macro="" textlink="">
      <xdr:nvSpPr>
        <xdr:cNvPr id="194" name="Check Box 53" hidden="1">
          <a:extLst>
            <a:ext uri="{63B3BB69-23CF-44E3-9099-C40C66FF867C}">
              <a14:compatExt xmlns:a14="http://schemas.microsoft.com/office/drawing/2010/main" spid="_x0000_s8245"/>
            </a:ext>
            <a:ext uri="{FF2B5EF4-FFF2-40B4-BE49-F238E27FC236}">
              <a16:creationId xmlns:a16="http://schemas.microsoft.com/office/drawing/2014/main" id="{00000000-0008-0000-0100-0000C2000000}"/>
            </a:ext>
          </a:extLst>
        </xdr:cNvPr>
        <xdr:cNvSpPr/>
      </xdr:nvSpPr>
      <xdr:spPr bwMode="auto">
        <a:xfrm>
          <a:off x="4829175" y="23250525"/>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428625</xdr:colOff>
      <xdr:row>63</xdr:row>
      <xdr:rowOff>19050</xdr:rowOff>
    </xdr:from>
    <xdr:ext cx="304800" cy="209550"/>
    <xdr:sp macro="" textlink="">
      <xdr:nvSpPr>
        <xdr:cNvPr id="195" name="Check Box 54" hidden="1">
          <a:extLst>
            <a:ext uri="{63B3BB69-23CF-44E3-9099-C40C66FF867C}">
              <a14:compatExt xmlns:a14="http://schemas.microsoft.com/office/drawing/2010/main" spid="_x0000_s8246"/>
            </a:ext>
            <a:ext uri="{FF2B5EF4-FFF2-40B4-BE49-F238E27FC236}">
              <a16:creationId xmlns:a16="http://schemas.microsoft.com/office/drawing/2014/main" id="{00000000-0008-0000-0100-0000C3000000}"/>
            </a:ext>
          </a:extLst>
        </xdr:cNvPr>
        <xdr:cNvSpPr/>
      </xdr:nvSpPr>
      <xdr:spPr bwMode="auto">
        <a:xfrm>
          <a:off x="5486400" y="232410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6</xdr:col>
          <xdr:colOff>488950</xdr:colOff>
          <xdr:row>63</xdr:row>
          <xdr:rowOff>31750</xdr:rowOff>
        </xdr:from>
        <xdr:to>
          <xdr:col>7</xdr:col>
          <xdr:colOff>76200</xdr:colOff>
          <xdr:row>64</xdr:row>
          <xdr:rowOff>69850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1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63</xdr:row>
          <xdr:rowOff>25400</xdr:rowOff>
        </xdr:from>
        <xdr:to>
          <xdr:col>8</xdr:col>
          <xdr:colOff>25400</xdr:colOff>
          <xdr:row>64</xdr:row>
          <xdr:rowOff>63500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1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089525" y="774700"/>
          <a:ext cx="180975" cy="4159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42875" y="16757649"/>
          <a:ext cx="12576175" cy="21367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3825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1_&#20491;&#20154;&#12501;&#12457;&#12523;&#12480;&#12304;&#32887;&#21729;&#12305;\&#26449;&#19978;\&#20316;&#26989;&#29992;\&#36939;&#21942;&#29366;&#27841;&#28857;&#26908;&#26360;&#12398;&#20462;&#27491;\k-yousiki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16P172\Desktop\&#30456;&#27169;&#21407;&#36939;&#21942;&#29366;&#27841;&#28857;&#2690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〇【記載例】居宅介護支援"/>
      <sheetName val="〇居宅介護支援（１枚版）"/>
      <sheetName val="居宅介護支援（100名）"/>
      <sheetName val="記入方法"/>
      <sheetName val="プルダウン・リスト"/>
    </sheetNames>
    <sheetDataSet>
      <sheetData sheetId="0"/>
      <sheetData sheetId="1"/>
      <sheetData sheetId="2"/>
      <sheetData sheetId="3"/>
      <sheetData sheetId="4">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
      <sheetName val="勤務形態一覧表（１枚版）"/>
      <sheetName val="勤務形態一覧表（100名）"/>
      <sheetName val="特定事業所加算用チェック表"/>
      <sheetName val="【記載例】勤務形態一覧表"/>
      <sheetName val="【参考】勤務形態一覧表記入方法"/>
      <sheetName val="プルダウン・リスト"/>
    </sheetNames>
    <sheetDataSet>
      <sheetData sheetId="0"/>
      <sheetData sheetId="1"/>
      <sheetData sheetId="2"/>
      <sheetData sheetId="3"/>
      <sheetData sheetId="4"/>
      <sheetData sheetId="5"/>
      <sheetData sheetId="6">
        <row r="12">
          <cell r="C12" t="str">
            <v>管理者</v>
          </cell>
          <cell r="D12" t="str">
            <v>介護支援専門員</v>
          </cell>
          <cell r="E12" t="str">
            <v>介護予防支援担当職員</v>
          </cell>
          <cell r="F12"/>
          <cell r="G12"/>
          <cell r="H12"/>
          <cell r="I12"/>
          <cell r="J12"/>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55" Type="http://schemas.openxmlformats.org/officeDocument/2006/relationships/ctrlProp" Target="../ctrlProps/ctrlProp54.xml"/><Relationship Id="rId7" Type="http://schemas.openxmlformats.org/officeDocument/2006/relationships/ctrlProp" Target="../ctrlProps/ctrlProp6.xml"/><Relationship Id="rId2" Type="http://schemas.openxmlformats.org/officeDocument/2006/relationships/drawing" Target="../drawings/drawing2.xml"/><Relationship Id="rId16" Type="http://schemas.openxmlformats.org/officeDocument/2006/relationships/ctrlProp" Target="../ctrlProps/ctrlProp15.xml"/><Relationship Id="rId29" Type="http://schemas.openxmlformats.org/officeDocument/2006/relationships/ctrlProp" Target="../ctrlProps/ctrlProp28.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8" Type="http://schemas.openxmlformats.org/officeDocument/2006/relationships/ctrlProp" Target="../ctrlProps/ctrlProp57.xml"/><Relationship Id="rId5" Type="http://schemas.openxmlformats.org/officeDocument/2006/relationships/ctrlProp" Target="../ctrlProps/ctrlProp4.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56" Type="http://schemas.openxmlformats.org/officeDocument/2006/relationships/ctrlProp" Target="../ctrlProps/ctrlProp55.xml"/><Relationship Id="rId8" Type="http://schemas.openxmlformats.org/officeDocument/2006/relationships/ctrlProp" Target="../ctrlProps/ctrlProp7.xml"/><Relationship Id="rId51" Type="http://schemas.openxmlformats.org/officeDocument/2006/relationships/ctrlProp" Target="../ctrlProps/ctrlProp50.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59" Type="http://schemas.openxmlformats.org/officeDocument/2006/relationships/ctrlProp" Target="../ctrlProps/ctrlProp58.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26"/>
  <sheetViews>
    <sheetView tabSelected="1" view="pageBreakPreview" zoomScale="95" zoomScaleNormal="100" zoomScaleSheetLayoutView="95" workbookViewId="0">
      <selection activeCell="D4" sqref="D4:Q4"/>
    </sheetView>
  </sheetViews>
  <sheetFormatPr defaultColWidth="9" defaultRowHeight="13" x14ac:dyDescent="0.2"/>
  <cols>
    <col min="1" max="2" width="9.36328125" style="51" customWidth="1"/>
    <col min="3" max="3" width="8.81640625" style="51" customWidth="1"/>
    <col min="4" max="15" width="4.36328125" style="51" customWidth="1"/>
    <col min="16" max="16" width="4.6328125" style="51" customWidth="1"/>
    <col min="17" max="17" width="5" style="51" customWidth="1"/>
    <col min="18" max="21" width="4.6328125" style="51" customWidth="1"/>
    <col min="22" max="16384" width="9" style="51"/>
  </cols>
  <sheetData>
    <row r="1" spans="1:17" ht="35.15" customHeight="1" x14ac:dyDescent="0.2">
      <c r="A1" s="639" t="s">
        <v>746</v>
      </c>
      <c r="B1" s="639"/>
      <c r="C1" s="639"/>
      <c r="D1" s="639"/>
      <c r="E1" s="639"/>
      <c r="F1" s="639"/>
      <c r="G1" s="639"/>
      <c r="H1" s="639"/>
      <c r="I1" s="639"/>
      <c r="J1" s="639"/>
      <c r="K1" s="639"/>
      <c r="L1" s="639"/>
      <c r="M1" s="639"/>
      <c r="N1" s="639"/>
      <c r="O1" s="639"/>
      <c r="P1" s="639"/>
      <c r="Q1" s="639"/>
    </row>
    <row r="2" spans="1:17" ht="27" customHeight="1" x14ac:dyDescent="0.2">
      <c r="A2" s="640" t="s">
        <v>490</v>
      </c>
      <c r="B2" s="640"/>
      <c r="C2" s="640"/>
      <c r="D2" s="640"/>
      <c r="E2" s="640"/>
      <c r="F2" s="640"/>
      <c r="G2" s="640"/>
      <c r="H2" s="640"/>
      <c r="I2" s="640"/>
      <c r="J2" s="640"/>
      <c r="K2" s="640"/>
      <c r="L2" s="640"/>
      <c r="M2" s="640"/>
      <c r="N2" s="640"/>
      <c r="O2" s="640"/>
      <c r="P2" s="640"/>
      <c r="Q2" s="640"/>
    </row>
    <row r="3" spans="1:17" ht="21.75" customHeight="1" x14ac:dyDescent="0.2">
      <c r="A3" s="75" t="s">
        <v>489</v>
      </c>
      <c r="B3" s="76"/>
      <c r="C3" s="77"/>
      <c r="D3" s="653" t="s">
        <v>42</v>
      </c>
      <c r="E3" s="654"/>
      <c r="F3" s="654"/>
      <c r="G3" s="654"/>
      <c r="H3" s="654"/>
      <c r="I3" s="654"/>
      <c r="J3" s="654"/>
      <c r="K3" s="654"/>
      <c r="L3" s="654"/>
      <c r="M3" s="654"/>
      <c r="N3" s="654"/>
      <c r="O3" s="654"/>
      <c r="P3" s="654"/>
      <c r="Q3" s="655"/>
    </row>
    <row r="4" spans="1:17" ht="29.25" customHeight="1" x14ac:dyDescent="0.2">
      <c r="A4" s="659" t="s">
        <v>312</v>
      </c>
      <c r="B4" s="660"/>
      <c r="C4" s="661"/>
      <c r="D4" s="656"/>
      <c r="E4" s="657"/>
      <c r="F4" s="657"/>
      <c r="G4" s="657"/>
      <c r="H4" s="657"/>
      <c r="I4" s="657"/>
      <c r="J4" s="657"/>
      <c r="K4" s="657"/>
      <c r="L4" s="657"/>
      <c r="M4" s="657"/>
      <c r="N4" s="657"/>
      <c r="O4" s="657"/>
      <c r="P4" s="657"/>
      <c r="Q4" s="658"/>
    </row>
    <row r="5" spans="1:17" ht="9" customHeight="1" x14ac:dyDescent="0.2"/>
    <row r="6" spans="1:17" ht="24" customHeight="1" x14ac:dyDescent="0.2">
      <c r="A6" s="662" t="s">
        <v>56</v>
      </c>
      <c r="B6" s="665" t="s">
        <v>36</v>
      </c>
      <c r="C6" s="666"/>
      <c r="D6" s="78">
        <v>1</v>
      </c>
      <c r="E6" s="79">
        <v>4</v>
      </c>
      <c r="F6" s="79"/>
      <c r="G6" s="79"/>
      <c r="H6" s="79"/>
      <c r="I6" s="79"/>
      <c r="J6" s="79"/>
      <c r="K6" s="79"/>
      <c r="L6" s="79"/>
      <c r="M6" s="80"/>
      <c r="N6" s="641"/>
      <c r="O6" s="642"/>
      <c r="P6" s="642"/>
      <c r="Q6" s="643"/>
    </row>
    <row r="7" spans="1:17" ht="18.75" customHeight="1" x14ac:dyDescent="0.2">
      <c r="A7" s="663"/>
      <c r="B7" s="81" t="s">
        <v>37</v>
      </c>
      <c r="C7" s="644" t="s">
        <v>38</v>
      </c>
      <c r="D7" s="645"/>
      <c r="E7" s="645"/>
      <c r="F7" s="645"/>
      <c r="G7" s="645"/>
      <c r="H7" s="645"/>
      <c r="I7" s="645"/>
      <c r="J7" s="645"/>
      <c r="K7" s="645"/>
      <c r="L7" s="645"/>
      <c r="M7" s="645"/>
      <c r="N7" s="645"/>
      <c r="O7" s="645"/>
      <c r="P7" s="645"/>
      <c r="Q7" s="646"/>
    </row>
    <row r="8" spans="1:17" ht="36.75" customHeight="1" x14ac:dyDescent="0.2">
      <c r="A8" s="663"/>
      <c r="B8" s="82" t="s">
        <v>39</v>
      </c>
      <c r="C8" s="647" t="s">
        <v>38</v>
      </c>
      <c r="D8" s="648"/>
      <c r="E8" s="648"/>
      <c r="F8" s="648"/>
      <c r="G8" s="648"/>
      <c r="H8" s="648"/>
      <c r="I8" s="648"/>
      <c r="J8" s="648"/>
      <c r="K8" s="648"/>
      <c r="L8" s="648"/>
      <c r="M8" s="648"/>
      <c r="N8" s="648"/>
      <c r="O8" s="648"/>
      <c r="P8" s="648"/>
      <c r="Q8" s="649"/>
    </row>
    <row r="9" spans="1:17" ht="38.25" customHeight="1" x14ac:dyDescent="0.2">
      <c r="A9" s="664"/>
      <c r="B9" s="83" t="s">
        <v>40</v>
      </c>
      <c r="C9" s="650" t="s">
        <v>41</v>
      </c>
      <c r="D9" s="651"/>
      <c r="E9" s="651"/>
      <c r="F9" s="651"/>
      <c r="G9" s="651"/>
      <c r="H9" s="651"/>
      <c r="I9" s="651"/>
      <c r="J9" s="651"/>
      <c r="K9" s="651"/>
      <c r="L9" s="651"/>
      <c r="M9" s="651"/>
      <c r="N9" s="651"/>
      <c r="O9" s="651"/>
      <c r="P9" s="651"/>
      <c r="Q9" s="652"/>
    </row>
    <row r="10" spans="1:17" ht="23.25" customHeight="1" x14ac:dyDescent="0.2">
      <c r="A10" s="617" t="s">
        <v>747</v>
      </c>
      <c r="B10" s="617"/>
      <c r="C10" s="617"/>
      <c r="D10" s="617"/>
      <c r="E10" s="617"/>
      <c r="F10" s="617"/>
      <c r="G10" s="617"/>
      <c r="H10" s="617"/>
      <c r="I10" s="617"/>
      <c r="J10" s="617"/>
      <c r="K10" s="617"/>
      <c r="L10" s="617"/>
      <c r="M10" s="617"/>
      <c r="N10" s="617"/>
      <c r="O10" s="617"/>
      <c r="P10" s="617"/>
      <c r="Q10" s="617"/>
    </row>
    <row r="11" spans="1:17" ht="60" customHeight="1" x14ac:dyDescent="0.2">
      <c r="A11" s="620" t="s">
        <v>342</v>
      </c>
      <c r="B11" s="620"/>
      <c r="C11" s="620"/>
      <c r="D11" s="620"/>
      <c r="E11" s="620"/>
      <c r="F11" s="620"/>
      <c r="G11" s="620"/>
      <c r="H11" s="620"/>
      <c r="I11" s="620"/>
      <c r="J11" s="620"/>
      <c r="K11" s="620"/>
      <c r="L11" s="620"/>
      <c r="M11" s="620"/>
      <c r="N11" s="620"/>
      <c r="O11" s="620"/>
      <c r="P11" s="620"/>
      <c r="Q11" s="620"/>
    </row>
    <row r="12" spans="1:17" s="170" customFormat="1" ht="20.25" customHeight="1" thickBot="1" x14ac:dyDescent="0.25">
      <c r="A12" s="169" t="s">
        <v>457</v>
      </c>
      <c r="P12" s="171"/>
    </row>
    <row r="13" spans="1:17" s="170" customFormat="1" ht="13.5" thickBot="1" x14ac:dyDescent="0.25">
      <c r="A13" s="169" t="s">
        <v>458</v>
      </c>
      <c r="P13" s="767" t="s">
        <v>157</v>
      </c>
      <c r="Q13" s="621"/>
    </row>
    <row r="14" spans="1:17" s="170" customFormat="1" ht="34.5" customHeight="1" thickBot="1" x14ac:dyDescent="0.25">
      <c r="A14" s="172" t="s">
        <v>32</v>
      </c>
      <c r="B14" s="768" t="s">
        <v>459</v>
      </c>
      <c r="C14" s="769"/>
      <c r="D14" s="769"/>
      <c r="E14" s="769"/>
      <c r="F14" s="769"/>
      <c r="G14" s="769"/>
      <c r="H14" s="769"/>
      <c r="I14" s="769"/>
      <c r="J14" s="769"/>
      <c r="K14" s="769"/>
      <c r="L14" s="769"/>
      <c r="M14" s="769"/>
      <c r="N14" s="769"/>
      <c r="O14" s="770"/>
      <c r="P14" s="771"/>
      <c r="Q14" s="772"/>
    </row>
    <row r="15" spans="1:17" s="170" customFormat="1" ht="13.5" customHeight="1" thickBot="1" x14ac:dyDescent="0.25"/>
    <row r="16" spans="1:17" s="170" customFormat="1" ht="13.5" thickBot="1" x14ac:dyDescent="0.25">
      <c r="A16" s="169" t="s">
        <v>460</v>
      </c>
      <c r="P16" s="767" t="s">
        <v>157</v>
      </c>
      <c r="Q16" s="621"/>
    </row>
    <row r="17" spans="1:17" s="170" customFormat="1" ht="55.5" customHeight="1" thickBot="1" x14ac:dyDescent="0.25">
      <c r="A17" s="172" t="s">
        <v>32</v>
      </c>
      <c r="B17" s="773" t="s">
        <v>667</v>
      </c>
      <c r="C17" s="774"/>
      <c r="D17" s="774"/>
      <c r="E17" s="774"/>
      <c r="F17" s="774"/>
      <c r="G17" s="774"/>
      <c r="H17" s="774"/>
      <c r="I17" s="774"/>
      <c r="J17" s="774"/>
      <c r="K17" s="774"/>
      <c r="L17" s="774"/>
      <c r="M17" s="774"/>
      <c r="N17" s="774"/>
      <c r="O17" s="775"/>
      <c r="P17" s="771"/>
      <c r="Q17" s="772"/>
    </row>
    <row r="18" spans="1:17" ht="20.25" customHeight="1" x14ac:dyDescent="0.2">
      <c r="A18" s="84" t="s">
        <v>43</v>
      </c>
      <c r="P18" s="85"/>
    </row>
    <row r="19" spans="1:17" ht="20.149999999999999" customHeight="1" x14ac:dyDescent="0.2">
      <c r="A19" s="3" t="s">
        <v>203</v>
      </c>
    </row>
    <row r="20" spans="1:17" ht="80.150000000000006" customHeight="1" x14ac:dyDescent="0.2">
      <c r="A20" s="619" t="s">
        <v>341</v>
      </c>
      <c r="B20" s="619"/>
      <c r="C20" s="619"/>
      <c r="D20" s="619"/>
      <c r="E20" s="619"/>
      <c r="F20" s="619"/>
      <c r="G20" s="619"/>
      <c r="H20" s="619"/>
      <c r="I20" s="619"/>
      <c r="J20" s="619"/>
      <c r="K20" s="619"/>
      <c r="L20" s="619"/>
      <c r="M20" s="619"/>
      <c r="N20" s="619"/>
      <c r="O20" s="619"/>
      <c r="P20" s="619"/>
      <c r="Q20" s="619"/>
    </row>
    <row r="21" spans="1:17" ht="9" customHeight="1" thickBot="1" x14ac:dyDescent="0.25"/>
    <row r="22" spans="1:17" ht="32.5" customHeight="1" thickBot="1" x14ac:dyDescent="0.25">
      <c r="A22" s="680" t="s">
        <v>57</v>
      </c>
      <c r="B22" s="681"/>
      <c r="C22" s="682"/>
      <c r="D22" s="682"/>
      <c r="E22" s="682"/>
      <c r="F22" s="618" t="s">
        <v>58</v>
      </c>
      <c r="G22" s="618"/>
      <c r="H22" s="618"/>
      <c r="I22" s="618"/>
      <c r="J22" s="86"/>
      <c r="K22" s="87"/>
      <c r="L22" s="87"/>
      <c r="M22" s="87"/>
      <c r="N22" s="87"/>
      <c r="O22" s="87"/>
      <c r="P22" s="87"/>
      <c r="Q22" s="88"/>
    </row>
    <row r="23" spans="1:17" ht="32.5" customHeight="1" x14ac:dyDescent="0.2">
      <c r="A23" s="669" t="s">
        <v>3</v>
      </c>
      <c r="B23" s="670"/>
      <c r="C23" s="670" t="s">
        <v>313</v>
      </c>
      <c r="D23" s="670"/>
      <c r="E23" s="670"/>
      <c r="F23" s="670"/>
      <c r="G23" s="670"/>
      <c r="H23" s="670"/>
      <c r="I23" s="670"/>
      <c r="J23" s="670"/>
      <c r="K23" s="670"/>
      <c r="L23" s="670"/>
      <c r="M23" s="670"/>
      <c r="N23" s="670"/>
      <c r="O23" s="670"/>
      <c r="P23" s="670"/>
      <c r="Q23" s="671"/>
    </row>
    <row r="24" spans="1:17" ht="32.5" customHeight="1" x14ac:dyDescent="0.2">
      <c r="A24" s="676" t="s">
        <v>199</v>
      </c>
      <c r="B24" s="677"/>
      <c r="C24" s="623" t="s">
        <v>201</v>
      </c>
      <c r="D24" s="623"/>
      <c r="E24" s="623" t="s">
        <v>202</v>
      </c>
      <c r="F24" s="623"/>
      <c r="G24" s="623"/>
      <c r="H24" s="623"/>
      <c r="I24" s="623"/>
      <c r="J24" s="623" t="s">
        <v>200</v>
      </c>
      <c r="K24" s="623"/>
      <c r="L24" s="623"/>
      <c r="M24" s="624"/>
      <c r="N24" s="624"/>
      <c r="O24" s="624"/>
      <c r="P24" s="624"/>
      <c r="Q24" s="625"/>
    </row>
    <row r="25" spans="1:17" ht="32.5" customHeight="1" x14ac:dyDescent="0.2">
      <c r="A25" s="672" t="s">
        <v>289</v>
      </c>
      <c r="B25" s="623"/>
      <c r="C25" s="623" t="s">
        <v>131</v>
      </c>
      <c r="D25" s="623"/>
      <c r="E25" s="623"/>
      <c r="F25" s="623"/>
      <c r="G25" s="623"/>
      <c r="H25" s="623"/>
      <c r="I25" s="623"/>
      <c r="J25" s="623"/>
      <c r="K25" s="623"/>
      <c r="L25" s="623"/>
      <c r="M25" s="623"/>
      <c r="N25" s="623"/>
      <c r="O25" s="623"/>
      <c r="P25" s="623"/>
      <c r="Q25" s="673"/>
    </row>
    <row r="26" spans="1:17" ht="32.5" customHeight="1" x14ac:dyDescent="0.2">
      <c r="A26" s="672" t="s">
        <v>59</v>
      </c>
      <c r="B26" s="623"/>
      <c r="C26" s="623"/>
      <c r="D26" s="623"/>
      <c r="E26" s="623"/>
      <c r="F26" s="623"/>
      <c r="G26" s="623"/>
      <c r="H26" s="623"/>
      <c r="I26" s="623"/>
      <c r="J26" s="623"/>
      <c r="K26" s="623"/>
      <c r="L26" s="623"/>
      <c r="M26" s="623"/>
      <c r="N26" s="623"/>
      <c r="O26" s="623"/>
      <c r="P26" s="623"/>
      <c r="Q26" s="673"/>
    </row>
    <row r="27" spans="1:17" ht="32.5" customHeight="1" thickBot="1" x14ac:dyDescent="0.25">
      <c r="A27" s="674" t="s">
        <v>539</v>
      </c>
      <c r="B27" s="675"/>
      <c r="C27" s="626"/>
      <c r="D27" s="626"/>
      <c r="E27" s="626"/>
      <c r="F27" s="627" t="s">
        <v>44</v>
      </c>
      <c r="G27" s="627"/>
      <c r="H27" s="626"/>
      <c r="I27" s="626"/>
      <c r="J27" s="626"/>
      <c r="K27" s="626"/>
      <c r="L27" s="626" t="s">
        <v>60</v>
      </c>
      <c r="M27" s="627"/>
      <c r="N27" s="627"/>
      <c r="O27" s="627"/>
      <c r="P27" s="627"/>
      <c r="Q27" s="628"/>
    </row>
    <row r="28" spans="1:17" ht="21.75" customHeight="1" x14ac:dyDescent="0.2">
      <c r="A28" s="89" t="s">
        <v>62</v>
      </c>
      <c r="B28" s="90"/>
      <c r="C28" s="90"/>
      <c r="D28" s="90"/>
      <c r="E28" s="90"/>
      <c r="F28" s="90"/>
      <c r="G28" s="90"/>
      <c r="H28" s="90"/>
      <c r="I28" s="90"/>
      <c r="J28" s="90"/>
      <c r="K28" s="90"/>
      <c r="L28" s="90"/>
      <c r="M28" s="90"/>
      <c r="N28" s="90"/>
      <c r="O28" s="90"/>
      <c r="P28" s="90"/>
      <c r="Q28" s="91"/>
    </row>
    <row r="29" spans="1:17" ht="35.15" customHeight="1" x14ac:dyDescent="0.2">
      <c r="A29" s="631" t="s">
        <v>491</v>
      </c>
      <c r="B29" s="632"/>
      <c r="C29" s="632"/>
      <c r="D29" s="632"/>
      <c r="E29" s="632"/>
      <c r="F29" s="632"/>
      <c r="G29" s="632"/>
      <c r="H29" s="632"/>
      <c r="I29" s="632"/>
      <c r="J29" s="632"/>
      <c r="K29" s="632"/>
      <c r="L29" s="632"/>
      <c r="M29" s="632"/>
      <c r="N29" s="632"/>
      <c r="O29" s="632"/>
      <c r="P29" s="632"/>
      <c r="Q29" s="633"/>
    </row>
    <row r="30" spans="1:17" ht="50.15" customHeight="1" x14ac:dyDescent="0.2">
      <c r="A30" s="475" t="s">
        <v>668</v>
      </c>
      <c r="B30" s="476"/>
      <c r="C30" s="476"/>
      <c r="D30" s="476"/>
      <c r="E30" s="476"/>
      <c r="F30" s="476"/>
      <c r="G30" s="476"/>
      <c r="H30" s="476"/>
      <c r="I30" s="476"/>
      <c r="J30" s="476"/>
      <c r="K30" s="476"/>
      <c r="L30" s="476"/>
      <c r="M30" s="476"/>
      <c r="N30" s="476"/>
      <c r="O30" s="476"/>
      <c r="P30" s="476"/>
      <c r="Q30" s="477"/>
    </row>
    <row r="31" spans="1:17" ht="35.15" customHeight="1" thickBot="1" x14ac:dyDescent="0.25">
      <c r="A31" s="634" t="s">
        <v>379</v>
      </c>
      <c r="B31" s="635"/>
      <c r="C31" s="635"/>
      <c r="D31" s="635"/>
      <c r="E31" s="635"/>
      <c r="F31" s="635"/>
      <c r="G31" s="635"/>
      <c r="H31" s="635"/>
      <c r="I31" s="635"/>
      <c r="J31" s="635"/>
      <c r="K31" s="635"/>
      <c r="L31" s="635"/>
      <c r="M31" s="635"/>
      <c r="N31" s="635"/>
      <c r="O31" s="635"/>
      <c r="P31" s="635"/>
      <c r="Q31" s="636"/>
    </row>
    <row r="32" spans="1:17" ht="13.5" thickBot="1" x14ac:dyDescent="0.25">
      <c r="A32" s="51" t="s">
        <v>45</v>
      </c>
    </row>
    <row r="33" spans="1:17" ht="14.5" thickBot="1" x14ac:dyDescent="0.25">
      <c r="A33" s="84" t="s">
        <v>46</v>
      </c>
      <c r="P33" s="767" t="s">
        <v>157</v>
      </c>
      <c r="Q33" s="621"/>
    </row>
    <row r="34" spans="1:17" ht="30" customHeight="1" x14ac:dyDescent="0.2">
      <c r="A34" s="52" t="s">
        <v>116</v>
      </c>
      <c r="B34" s="629" t="s">
        <v>194</v>
      </c>
      <c r="C34" s="629"/>
      <c r="D34" s="629"/>
      <c r="E34" s="629"/>
      <c r="F34" s="629"/>
      <c r="G34" s="629"/>
      <c r="H34" s="629"/>
      <c r="I34" s="629"/>
      <c r="J34" s="629"/>
      <c r="K34" s="629"/>
      <c r="L34" s="629"/>
      <c r="M34" s="629"/>
      <c r="N34" s="629"/>
      <c r="O34" s="630"/>
      <c r="P34" s="407"/>
      <c r="Q34" s="408"/>
    </row>
    <row r="35" spans="1:17" ht="45" customHeight="1" x14ac:dyDescent="0.2">
      <c r="A35" s="74" t="s">
        <v>117</v>
      </c>
      <c r="B35" s="433" t="s">
        <v>290</v>
      </c>
      <c r="C35" s="433"/>
      <c r="D35" s="433"/>
      <c r="E35" s="433"/>
      <c r="F35" s="433"/>
      <c r="G35" s="433"/>
      <c r="H35" s="433"/>
      <c r="I35" s="433"/>
      <c r="J35" s="433"/>
      <c r="K35" s="433"/>
      <c r="L35" s="433"/>
      <c r="M35" s="433"/>
      <c r="N35" s="433"/>
      <c r="O35" s="434"/>
      <c r="P35" s="379"/>
      <c r="Q35" s="380"/>
    </row>
    <row r="36" spans="1:17" ht="30" customHeight="1" x14ac:dyDescent="0.2">
      <c r="A36" s="74" t="s">
        <v>118</v>
      </c>
      <c r="B36" s="637" t="s">
        <v>4</v>
      </c>
      <c r="C36" s="637"/>
      <c r="D36" s="637"/>
      <c r="E36" s="637"/>
      <c r="F36" s="637"/>
      <c r="G36" s="637"/>
      <c r="H36" s="637"/>
      <c r="I36" s="637"/>
      <c r="J36" s="637"/>
      <c r="K36" s="637"/>
      <c r="L36" s="637"/>
      <c r="M36" s="637"/>
      <c r="N36" s="637"/>
      <c r="O36" s="638"/>
      <c r="P36" s="379"/>
      <c r="Q36" s="380"/>
    </row>
    <row r="37" spans="1:17" ht="45" customHeight="1" thickBot="1" x14ac:dyDescent="0.25">
      <c r="A37" s="20" t="s">
        <v>119</v>
      </c>
      <c r="B37" s="480" t="s">
        <v>5</v>
      </c>
      <c r="C37" s="480"/>
      <c r="D37" s="480"/>
      <c r="E37" s="480"/>
      <c r="F37" s="480"/>
      <c r="G37" s="480"/>
      <c r="H37" s="480"/>
      <c r="I37" s="480"/>
      <c r="J37" s="480"/>
      <c r="K37" s="480"/>
      <c r="L37" s="480"/>
      <c r="M37" s="480"/>
      <c r="N37" s="480"/>
      <c r="O37" s="481"/>
      <c r="P37" s="414"/>
      <c r="Q37" s="415"/>
    </row>
    <row r="39" spans="1:17" x14ac:dyDescent="0.2">
      <c r="A39" s="51" t="s">
        <v>38</v>
      </c>
    </row>
    <row r="40" spans="1:17" ht="14.5" thickBot="1" x14ac:dyDescent="0.25">
      <c r="A40" s="84" t="s">
        <v>49</v>
      </c>
    </row>
    <row r="41" spans="1:17" ht="60" customHeight="1" x14ac:dyDescent="0.2">
      <c r="A41" s="92" t="s">
        <v>47</v>
      </c>
      <c r="B41" s="431" t="s">
        <v>494</v>
      </c>
      <c r="C41" s="431"/>
      <c r="D41" s="431"/>
      <c r="E41" s="431"/>
      <c r="F41" s="431"/>
      <c r="G41" s="431"/>
      <c r="H41" s="431"/>
      <c r="I41" s="431"/>
      <c r="J41" s="431"/>
      <c r="K41" s="431"/>
      <c r="L41" s="431"/>
      <c r="M41" s="431"/>
      <c r="N41" s="431"/>
      <c r="O41" s="432"/>
      <c r="P41" s="407"/>
      <c r="Q41" s="408"/>
    </row>
    <row r="42" spans="1:17" ht="45" customHeight="1" thickBot="1" x14ac:dyDescent="0.25">
      <c r="A42" s="93" t="s">
        <v>48</v>
      </c>
      <c r="B42" s="700" t="s">
        <v>492</v>
      </c>
      <c r="C42" s="700"/>
      <c r="D42" s="700"/>
      <c r="E42" s="700"/>
      <c r="F42" s="700"/>
      <c r="G42" s="700"/>
      <c r="H42" s="700"/>
      <c r="I42" s="700"/>
      <c r="J42" s="700"/>
      <c r="K42" s="700"/>
      <c r="L42" s="700"/>
      <c r="M42" s="700"/>
      <c r="N42" s="700"/>
      <c r="O42" s="701"/>
      <c r="P42" s="414"/>
      <c r="Q42" s="415"/>
    </row>
    <row r="44" spans="1:17" x14ac:dyDescent="0.2">
      <c r="A44" s="51" t="s">
        <v>38</v>
      </c>
    </row>
    <row r="45" spans="1:17" ht="14" x14ac:dyDescent="0.2">
      <c r="A45" s="84" t="s">
        <v>50</v>
      </c>
    </row>
    <row r="46" spans="1:17" ht="36.75" customHeight="1" thickBot="1" x14ac:dyDescent="0.25">
      <c r="A46" s="605" t="s">
        <v>728</v>
      </c>
      <c r="B46" s="605"/>
      <c r="C46" s="605"/>
      <c r="D46" s="605"/>
      <c r="E46" s="605"/>
      <c r="F46" s="605"/>
      <c r="G46" s="605"/>
      <c r="H46" s="605"/>
      <c r="I46" s="605"/>
      <c r="J46" s="605"/>
      <c r="K46" s="605"/>
      <c r="L46" s="605"/>
      <c r="M46" s="605"/>
      <c r="N46" s="605"/>
      <c r="O46" s="49"/>
      <c r="P46" s="49"/>
      <c r="Q46" s="49"/>
    </row>
    <row r="47" spans="1:17" ht="22.5" customHeight="1" thickBot="1" x14ac:dyDescent="0.25">
      <c r="A47" s="667" t="s">
        <v>733</v>
      </c>
      <c r="B47" s="668"/>
      <c r="C47" s="94" t="s">
        <v>336</v>
      </c>
      <c r="D47" s="599" t="s">
        <v>337</v>
      </c>
      <c r="E47" s="600"/>
      <c r="F47" s="599" t="s">
        <v>338</v>
      </c>
      <c r="G47" s="600"/>
      <c r="H47" s="599" t="s">
        <v>339</v>
      </c>
      <c r="I47" s="600"/>
      <c r="J47" s="599" t="s">
        <v>340</v>
      </c>
      <c r="K47" s="600"/>
      <c r="L47" s="599" t="s">
        <v>308</v>
      </c>
      <c r="M47" s="621"/>
    </row>
    <row r="48" spans="1:17" ht="23.25" customHeight="1" x14ac:dyDescent="0.2">
      <c r="A48" s="692" t="s">
        <v>51</v>
      </c>
      <c r="B48" s="693"/>
      <c r="C48" s="95"/>
      <c r="D48" s="601"/>
      <c r="E48" s="602"/>
      <c r="F48" s="601"/>
      <c r="G48" s="602"/>
      <c r="H48" s="601"/>
      <c r="I48" s="602"/>
      <c r="J48" s="601"/>
      <c r="K48" s="602"/>
      <c r="L48" s="601"/>
      <c r="M48" s="622"/>
    </row>
    <row r="49" spans="1:16" ht="23.25" customHeight="1" thickBot="1" x14ac:dyDescent="0.25">
      <c r="A49" s="694" t="s">
        <v>52</v>
      </c>
      <c r="B49" s="695"/>
      <c r="C49" s="96"/>
      <c r="D49" s="613"/>
      <c r="E49" s="614"/>
      <c r="F49" s="613"/>
      <c r="G49" s="614"/>
      <c r="H49" s="613"/>
      <c r="I49" s="614"/>
      <c r="J49" s="613"/>
      <c r="K49" s="614"/>
      <c r="L49" s="613"/>
      <c r="M49" s="615"/>
    </row>
    <row r="50" spans="1:16" ht="23.25" customHeight="1" thickBot="1" x14ac:dyDescent="0.25">
      <c r="A50" s="696" t="s">
        <v>53</v>
      </c>
      <c r="B50" s="697"/>
      <c r="C50" s="97">
        <f>C48+C49</f>
        <v>0</v>
      </c>
      <c r="D50" s="610">
        <f>D48+D49</f>
        <v>0</v>
      </c>
      <c r="E50" s="616"/>
      <c r="F50" s="610">
        <f>F48+F49</f>
        <v>0</v>
      </c>
      <c r="G50" s="616"/>
      <c r="H50" s="610">
        <f>H48+H49</f>
        <v>0</v>
      </c>
      <c r="I50" s="616"/>
      <c r="J50" s="610">
        <f>J48+J49</f>
        <v>0</v>
      </c>
      <c r="K50" s="616"/>
      <c r="L50" s="610">
        <f>L48+L49</f>
        <v>0</v>
      </c>
      <c r="M50" s="611"/>
    </row>
    <row r="51" spans="1:16" ht="23.25" customHeight="1" x14ac:dyDescent="0.2">
      <c r="A51" s="694" t="s">
        <v>54</v>
      </c>
      <c r="B51" s="695"/>
      <c r="C51" s="96"/>
      <c r="D51" s="597"/>
      <c r="E51" s="598"/>
      <c r="F51" s="597"/>
      <c r="G51" s="598"/>
      <c r="H51" s="597"/>
      <c r="I51" s="598"/>
      <c r="J51" s="597"/>
      <c r="K51" s="598"/>
      <c r="L51" s="597"/>
      <c r="M51" s="527"/>
    </row>
    <row r="52" spans="1:16" ht="23.25" customHeight="1" thickBot="1" x14ac:dyDescent="0.25">
      <c r="A52" s="698" t="s">
        <v>55</v>
      </c>
      <c r="B52" s="699"/>
      <c r="C52" s="98"/>
      <c r="D52" s="608"/>
      <c r="E52" s="609"/>
      <c r="F52" s="608"/>
      <c r="G52" s="609"/>
      <c r="H52" s="608"/>
      <c r="I52" s="609"/>
      <c r="J52" s="608"/>
      <c r="K52" s="609"/>
      <c r="L52" s="608"/>
      <c r="M52" s="612"/>
    </row>
    <row r="53" spans="1:16" ht="23.25" customHeight="1" thickBot="1" x14ac:dyDescent="0.25">
      <c r="A53" s="606" t="s">
        <v>6</v>
      </c>
      <c r="B53" s="607"/>
      <c r="C53" s="99">
        <f>C50+C51+C52</f>
        <v>0</v>
      </c>
      <c r="D53" s="603">
        <f>D50+D51+D52</f>
        <v>0</v>
      </c>
      <c r="E53" s="604"/>
      <c r="F53" s="603">
        <f>F50+F51+F52</f>
        <v>0</v>
      </c>
      <c r="G53" s="604"/>
      <c r="H53" s="603">
        <f>H50+H51+H52</f>
        <v>0</v>
      </c>
      <c r="I53" s="604"/>
      <c r="J53" s="603">
        <f>J50+J51+J52</f>
        <v>0</v>
      </c>
      <c r="K53" s="604"/>
      <c r="L53" s="603">
        <f>L50+L51+L52</f>
        <v>0</v>
      </c>
      <c r="M53" s="683"/>
    </row>
    <row r="54" spans="1:16" ht="13.5" thickBot="1" x14ac:dyDescent="0.25"/>
    <row r="55" spans="1:16" ht="22.5" customHeight="1" x14ac:dyDescent="0.2">
      <c r="A55" s="100" t="s">
        <v>61</v>
      </c>
      <c r="B55" s="101"/>
      <c r="C55" s="101"/>
      <c r="D55" s="101"/>
      <c r="E55" s="101"/>
      <c r="F55" s="101"/>
      <c r="G55" s="101"/>
      <c r="H55" s="101"/>
      <c r="I55" s="101"/>
      <c r="J55" s="101"/>
      <c r="K55" s="101"/>
      <c r="L55" s="101"/>
      <c r="M55" s="101"/>
      <c r="N55" s="101"/>
      <c r="O55" s="101"/>
      <c r="P55" s="102"/>
    </row>
    <row r="56" spans="1:16" ht="35.15" customHeight="1" x14ac:dyDescent="0.2">
      <c r="A56" s="690" t="s">
        <v>281</v>
      </c>
      <c r="B56" s="632"/>
      <c r="C56" s="632"/>
      <c r="D56" s="632"/>
      <c r="E56" s="632"/>
      <c r="F56" s="632"/>
      <c r="G56" s="632"/>
      <c r="H56" s="632"/>
      <c r="I56" s="632"/>
      <c r="J56" s="632"/>
      <c r="K56" s="632"/>
      <c r="L56" s="632"/>
      <c r="M56" s="632"/>
      <c r="N56" s="632"/>
      <c r="O56" s="632"/>
      <c r="P56" s="691"/>
    </row>
    <row r="57" spans="1:16" ht="20.149999999999999" customHeight="1" x14ac:dyDescent="0.2">
      <c r="A57" s="687" t="s">
        <v>197</v>
      </c>
      <c r="B57" s="688"/>
      <c r="C57" s="688"/>
      <c r="D57" s="688"/>
      <c r="E57" s="688"/>
      <c r="F57" s="688"/>
      <c r="G57" s="688"/>
      <c r="H57" s="688"/>
      <c r="I57" s="688"/>
      <c r="J57" s="688"/>
      <c r="K57" s="688"/>
      <c r="L57" s="688"/>
      <c r="M57" s="688"/>
      <c r="N57" s="688"/>
      <c r="O57" s="688"/>
      <c r="P57" s="689"/>
    </row>
    <row r="58" spans="1:16" ht="70" customHeight="1" thickBot="1" x14ac:dyDescent="0.25">
      <c r="A58" s="684" t="s">
        <v>198</v>
      </c>
      <c r="B58" s="685"/>
      <c r="C58" s="685"/>
      <c r="D58" s="685"/>
      <c r="E58" s="685"/>
      <c r="F58" s="685"/>
      <c r="G58" s="685"/>
      <c r="H58" s="685"/>
      <c r="I58" s="685"/>
      <c r="J58" s="685"/>
      <c r="K58" s="685"/>
      <c r="L58" s="685"/>
      <c r="M58" s="685"/>
      <c r="N58" s="685"/>
      <c r="O58" s="685"/>
      <c r="P58" s="686"/>
    </row>
    <row r="60" spans="1:16" x14ac:dyDescent="0.2">
      <c r="A60" s="3" t="s">
        <v>164</v>
      </c>
    </row>
    <row r="61" spans="1:16" s="170" customFormat="1" ht="12" x14ac:dyDescent="0.2"/>
    <row r="62" spans="1:16" s="170" customFormat="1" x14ac:dyDescent="0.2">
      <c r="A62" s="2" t="s">
        <v>729</v>
      </c>
      <c r="B62" s="51"/>
      <c r="C62" s="51"/>
      <c r="D62" s="51"/>
      <c r="E62" s="51"/>
      <c r="F62" s="51"/>
      <c r="G62" s="51"/>
      <c r="H62" s="51"/>
      <c r="I62" s="51"/>
      <c r="J62" s="51"/>
      <c r="K62" s="51"/>
      <c r="L62" s="51"/>
      <c r="M62" s="51"/>
      <c r="N62" s="51"/>
      <c r="O62" s="51"/>
      <c r="P62" s="51"/>
    </row>
    <row r="63" spans="1:16" s="170" customFormat="1" ht="13.5" thickBot="1" x14ac:dyDescent="0.25">
      <c r="A63" s="801" t="s">
        <v>516</v>
      </c>
      <c r="B63" s="801"/>
      <c r="C63" s="801"/>
      <c r="D63" s="801"/>
      <c r="E63" s="801"/>
      <c r="F63" s="801"/>
      <c r="G63" s="801"/>
      <c r="H63" s="801"/>
      <c r="I63" s="801"/>
      <c r="J63" s="801"/>
      <c r="K63" s="801"/>
      <c r="L63" s="801"/>
      <c r="M63" s="801"/>
      <c r="N63" s="801"/>
      <c r="O63" s="801"/>
      <c r="P63" s="51"/>
    </row>
    <row r="64" spans="1:16" s="170" customFormat="1" ht="21" customHeight="1" thickBot="1" x14ac:dyDescent="0.25">
      <c r="A64" s="190"/>
      <c r="B64" s="780" t="s">
        <v>732</v>
      </c>
      <c r="C64" s="781"/>
      <c r="D64" s="782" t="s">
        <v>517</v>
      </c>
      <c r="E64" s="782"/>
      <c r="F64" s="782" t="s">
        <v>518</v>
      </c>
      <c r="G64" s="782"/>
      <c r="H64" s="782" t="s">
        <v>519</v>
      </c>
      <c r="I64" s="782"/>
      <c r="J64" s="782" t="s">
        <v>520</v>
      </c>
      <c r="K64" s="782"/>
      <c r="L64" s="782" t="s">
        <v>521</v>
      </c>
      <c r="M64" s="782"/>
      <c r="N64" s="782" t="s">
        <v>522</v>
      </c>
      <c r="O64" s="783"/>
      <c r="P64" s="51"/>
    </row>
    <row r="65" spans="1:16" s="170" customFormat="1" ht="26.25" customHeight="1" thickBot="1" x14ac:dyDescent="0.25">
      <c r="A65" s="51"/>
      <c r="B65" s="802" t="s">
        <v>7</v>
      </c>
      <c r="C65" s="803"/>
      <c r="D65" s="804"/>
      <c r="E65" s="804"/>
      <c r="F65" s="804"/>
      <c r="G65" s="804"/>
      <c r="H65" s="804"/>
      <c r="I65" s="804"/>
      <c r="J65" s="804"/>
      <c r="K65" s="804"/>
      <c r="L65" s="804"/>
      <c r="M65" s="804"/>
      <c r="N65" s="804"/>
      <c r="O65" s="805"/>
      <c r="P65" s="51"/>
    </row>
    <row r="66" spans="1:16" s="170" customFormat="1" x14ac:dyDescent="0.2">
      <c r="A66" s="51"/>
      <c r="B66" s="51"/>
      <c r="C66" s="51"/>
      <c r="D66" s="51"/>
      <c r="E66" s="51"/>
      <c r="F66" s="51"/>
      <c r="G66" s="51"/>
      <c r="H66" s="51"/>
      <c r="I66" s="51"/>
      <c r="J66" s="51"/>
      <c r="K66" s="51"/>
      <c r="L66" s="51"/>
      <c r="M66" s="51"/>
      <c r="N66" s="51"/>
      <c r="O66" s="51"/>
      <c r="P66" s="51"/>
    </row>
    <row r="67" spans="1:16" s="170" customFormat="1" ht="13.5" thickBot="1" x14ac:dyDescent="0.25">
      <c r="A67" s="191" t="s">
        <v>730</v>
      </c>
      <c r="B67" s="190"/>
      <c r="C67" s="190"/>
      <c r="D67" s="190"/>
      <c r="E67" s="190"/>
      <c r="F67" s="190"/>
      <c r="G67" s="190"/>
      <c r="H67" s="190"/>
      <c r="I67" s="190"/>
      <c r="J67" s="190"/>
      <c r="K67" s="190"/>
      <c r="L67" s="190"/>
      <c r="M67" s="190"/>
      <c r="N67" s="190"/>
      <c r="O67" s="190"/>
      <c r="P67" s="190"/>
    </row>
    <row r="68" spans="1:16" s="170" customFormat="1" ht="21" customHeight="1" thickBot="1" x14ac:dyDescent="0.25">
      <c r="A68" s="190"/>
      <c r="B68" s="780" t="s">
        <v>732</v>
      </c>
      <c r="C68" s="781"/>
      <c r="D68" s="782" t="s">
        <v>517</v>
      </c>
      <c r="E68" s="782"/>
      <c r="F68" s="782" t="s">
        <v>518</v>
      </c>
      <c r="G68" s="782"/>
      <c r="H68" s="782" t="s">
        <v>519</v>
      </c>
      <c r="I68" s="782"/>
      <c r="J68" s="782" t="s">
        <v>520</v>
      </c>
      <c r="K68" s="782"/>
      <c r="L68" s="782" t="s">
        <v>521</v>
      </c>
      <c r="M68" s="782"/>
      <c r="N68" s="782" t="s">
        <v>522</v>
      </c>
      <c r="O68" s="783"/>
      <c r="P68" s="190"/>
    </row>
    <row r="69" spans="1:16" s="170" customFormat="1" ht="26.25" customHeight="1" thickBot="1" x14ac:dyDescent="0.25">
      <c r="A69" s="190"/>
      <c r="B69" s="806" t="s">
        <v>523</v>
      </c>
      <c r="C69" s="807"/>
      <c r="D69" s="804"/>
      <c r="E69" s="804"/>
      <c r="F69" s="804"/>
      <c r="G69" s="804"/>
      <c r="H69" s="804"/>
      <c r="I69" s="804"/>
      <c r="J69" s="804"/>
      <c r="K69" s="804"/>
      <c r="L69" s="804"/>
      <c r="M69" s="804"/>
      <c r="N69" s="804"/>
      <c r="O69" s="805"/>
      <c r="P69" s="190"/>
    </row>
    <row r="70" spans="1:16" s="170" customFormat="1" x14ac:dyDescent="0.2">
      <c r="A70" s="190"/>
      <c r="B70" s="192"/>
      <c r="C70" s="193"/>
      <c r="D70" s="193"/>
      <c r="E70" s="193"/>
      <c r="F70" s="193"/>
      <c r="G70" s="193"/>
      <c r="H70" s="193"/>
      <c r="I70" s="193"/>
      <c r="J70" s="193"/>
      <c r="K70" s="193"/>
      <c r="L70" s="193"/>
      <c r="M70" s="193"/>
      <c r="N70" s="190"/>
      <c r="O70" s="190"/>
      <c r="P70" s="190"/>
    </row>
    <row r="71" spans="1:16" s="170" customFormat="1" ht="13.5" thickBot="1" x14ac:dyDescent="0.25">
      <c r="A71" s="808" t="s">
        <v>731</v>
      </c>
      <c r="B71" s="809"/>
      <c r="C71" s="809"/>
      <c r="D71" s="809"/>
      <c r="E71" s="809"/>
      <c r="F71" s="809"/>
      <c r="G71" s="809"/>
      <c r="H71" s="809"/>
      <c r="I71" s="809"/>
      <c r="J71" s="809"/>
      <c r="K71" s="809"/>
      <c r="L71" s="809"/>
      <c r="M71" s="809"/>
      <c r="N71" s="809"/>
      <c r="O71" s="809"/>
      <c r="P71" s="809"/>
    </row>
    <row r="72" spans="1:16" s="170" customFormat="1" ht="21" customHeight="1" thickBot="1" x14ac:dyDescent="0.25">
      <c r="A72" s="194"/>
      <c r="B72" s="780" t="s">
        <v>732</v>
      </c>
      <c r="C72" s="781"/>
      <c r="D72" s="782" t="s">
        <v>517</v>
      </c>
      <c r="E72" s="782"/>
      <c r="F72" s="782" t="s">
        <v>518</v>
      </c>
      <c r="G72" s="782"/>
      <c r="H72" s="782" t="s">
        <v>519</v>
      </c>
      <c r="I72" s="782"/>
      <c r="J72" s="782" t="s">
        <v>520</v>
      </c>
      <c r="K72" s="782"/>
      <c r="L72" s="782" t="s">
        <v>521</v>
      </c>
      <c r="M72" s="782"/>
      <c r="N72" s="782" t="s">
        <v>522</v>
      </c>
      <c r="O72" s="783"/>
      <c r="P72" s="195"/>
    </row>
    <row r="73" spans="1:16" s="170" customFormat="1" ht="26.25" customHeight="1" thickBot="1" x14ac:dyDescent="0.25">
      <c r="A73" s="194"/>
      <c r="B73" s="802" t="s">
        <v>524</v>
      </c>
      <c r="C73" s="803"/>
      <c r="D73" s="804"/>
      <c r="E73" s="804"/>
      <c r="F73" s="804"/>
      <c r="G73" s="804"/>
      <c r="H73" s="804"/>
      <c r="I73" s="804"/>
      <c r="J73" s="804"/>
      <c r="K73" s="804"/>
      <c r="L73" s="804"/>
      <c r="M73" s="804"/>
      <c r="N73" s="804"/>
      <c r="O73" s="805"/>
      <c r="P73" s="195"/>
    </row>
    <row r="74" spans="1:16" s="170" customFormat="1" x14ac:dyDescent="0.2">
      <c r="A74" s="194"/>
      <c r="B74" s="195"/>
      <c r="C74" s="195"/>
      <c r="D74" s="195"/>
      <c r="E74" s="195"/>
      <c r="F74" s="195"/>
      <c r="G74" s="195"/>
      <c r="H74" s="195"/>
      <c r="I74" s="195"/>
      <c r="J74" s="195"/>
      <c r="K74" s="195"/>
      <c r="L74" s="195"/>
      <c r="M74" s="195"/>
      <c r="N74" s="195"/>
      <c r="O74" s="195"/>
      <c r="P74" s="195"/>
    </row>
    <row r="75" spans="1:16" s="170" customFormat="1" ht="13.5" thickBot="1" x14ac:dyDescent="0.25">
      <c r="A75" s="190" t="s">
        <v>525</v>
      </c>
      <c r="B75" s="192"/>
      <c r="C75" s="193"/>
      <c r="D75" s="193"/>
      <c r="E75" s="193"/>
      <c r="F75" s="193"/>
      <c r="G75" s="193"/>
      <c r="H75" s="193"/>
      <c r="I75" s="193"/>
      <c r="J75" s="193"/>
      <c r="K75" s="193"/>
      <c r="L75" s="193"/>
      <c r="M75" s="193"/>
      <c r="N75" s="190"/>
      <c r="O75" s="190"/>
      <c r="P75" s="190"/>
    </row>
    <row r="76" spans="1:16" s="170" customFormat="1" ht="21" customHeight="1" thickBot="1" x14ac:dyDescent="0.25">
      <c r="A76" s="51"/>
      <c r="B76" s="780" t="s">
        <v>732</v>
      </c>
      <c r="C76" s="781"/>
      <c r="D76" s="782" t="s">
        <v>517</v>
      </c>
      <c r="E76" s="782"/>
      <c r="F76" s="782" t="s">
        <v>518</v>
      </c>
      <c r="G76" s="782"/>
      <c r="H76" s="782" t="s">
        <v>519</v>
      </c>
      <c r="I76" s="782"/>
      <c r="J76" s="782" t="s">
        <v>520</v>
      </c>
      <c r="K76" s="782"/>
      <c r="L76" s="782" t="s">
        <v>521</v>
      </c>
      <c r="M76" s="782"/>
      <c r="N76" s="782" t="s">
        <v>522</v>
      </c>
      <c r="O76" s="783"/>
      <c r="P76" s="51"/>
    </row>
    <row r="77" spans="1:16" s="170" customFormat="1" ht="41.4" customHeight="1" thickBot="1" x14ac:dyDescent="0.25">
      <c r="A77" s="51"/>
      <c r="B77" s="813" t="s">
        <v>526</v>
      </c>
      <c r="C77" s="814"/>
      <c r="D77" s="815"/>
      <c r="E77" s="815"/>
      <c r="F77" s="815"/>
      <c r="G77" s="815"/>
      <c r="H77" s="815"/>
      <c r="I77" s="815"/>
      <c r="J77" s="815"/>
      <c r="K77" s="815"/>
      <c r="L77" s="815"/>
      <c r="M77" s="815"/>
      <c r="N77" s="815"/>
      <c r="O77" s="816"/>
      <c r="P77" s="51"/>
    </row>
    <row r="78" spans="1:16" s="170" customFormat="1" ht="13.5" customHeight="1" thickBot="1" x14ac:dyDescent="0.25">
      <c r="A78" s="51"/>
      <c r="B78" s="189"/>
      <c r="C78" s="189"/>
      <c r="D78" s="189"/>
      <c r="E78" s="106"/>
      <c r="F78" s="106"/>
      <c r="G78" s="106"/>
      <c r="H78" s="106"/>
      <c r="I78" s="106"/>
      <c r="J78" s="106"/>
      <c r="K78" s="106"/>
      <c r="L78" s="106"/>
      <c r="M78" s="106"/>
      <c r="N78" s="106"/>
      <c r="O78" s="106"/>
      <c r="P78" s="106"/>
    </row>
    <row r="79" spans="1:16" ht="21.75" customHeight="1" x14ac:dyDescent="0.2">
      <c r="A79" s="104" t="s">
        <v>527</v>
      </c>
      <c r="B79" s="101"/>
      <c r="C79" s="101"/>
      <c r="D79" s="101"/>
      <c r="E79" s="101"/>
      <c r="F79" s="101"/>
      <c r="G79" s="101"/>
      <c r="H79" s="101"/>
      <c r="I79" s="101"/>
      <c r="J79" s="101"/>
      <c r="K79" s="101"/>
      <c r="L79" s="101"/>
      <c r="M79" s="101"/>
      <c r="N79" s="101"/>
      <c r="O79" s="101"/>
      <c r="P79" s="102"/>
    </row>
    <row r="80" spans="1:16" ht="134.25" customHeight="1" thickBot="1" x14ac:dyDescent="0.25">
      <c r="A80" s="810" t="s">
        <v>528</v>
      </c>
      <c r="B80" s="811"/>
      <c r="C80" s="811"/>
      <c r="D80" s="811"/>
      <c r="E80" s="811"/>
      <c r="F80" s="811"/>
      <c r="G80" s="811"/>
      <c r="H80" s="811"/>
      <c r="I80" s="811"/>
      <c r="J80" s="811"/>
      <c r="K80" s="811"/>
      <c r="L80" s="811"/>
      <c r="M80" s="811"/>
      <c r="N80" s="811"/>
      <c r="O80" s="811"/>
      <c r="P80" s="812"/>
    </row>
    <row r="81" spans="1:17" s="170" customFormat="1" ht="12" x14ac:dyDescent="0.2">
      <c r="A81" s="170" t="s">
        <v>45</v>
      </c>
    </row>
    <row r="82" spans="1:17" x14ac:dyDescent="0.2">
      <c r="A82" s="51" t="s">
        <v>45</v>
      </c>
    </row>
    <row r="83" spans="1:17" ht="14" x14ac:dyDescent="0.2">
      <c r="A83" s="84" t="s">
        <v>63</v>
      </c>
    </row>
    <row r="85" spans="1:17" ht="13.5" thickBot="1" x14ac:dyDescent="0.25">
      <c r="A85" s="3" t="s">
        <v>64</v>
      </c>
    </row>
    <row r="86" spans="1:17" ht="75" customHeight="1" x14ac:dyDescent="0.2">
      <c r="A86" s="162" t="s">
        <v>116</v>
      </c>
      <c r="B86" s="391" t="s">
        <v>669</v>
      </c>
      <c r="C86" s="391"/>
      <c r="D86" s="391"/>
      <c r="E86" s="391"/>
      <c r="F86" s="391"/>
      <c r="G86" s="391"/>
      <c r="H86" s="391"/>
      <c r="I86" s="391"/>
      <c r="J86" s="391"/>
      <c r="K86" s="391"/>
      <c r="L86" s="391"/>
      <c r="M86" s="391"/>
      <c r="N86" s="391"/>
      <c r="O86" s="392"/>
      <c r="P86" s="407"/>
      <c r="Q86" s="408"/>
    </row>
    <row r="87" spans="1:17" ht="75" customHeight="1" x14ac:dyDescent="0.2">
      <c r="A87" s="161" t="s">
        <v>204</v>
      </c>
      <c r="B87" s="395" t="s">
        <v>670</v>
      </c>
      <c r="C87" s="395"/>
      <c r="D87" s="395"/>
      <c r="E87" s="395"/>
      <c r="F87" s="395"/>
      <c r="G87" s="395"/>
      <c r="H87" s="395"/>
      <c r="I87" s="395"/>
      <c r="J87" s="395"/>
      <c r="K87" s="395"/>
      <c r="L87" s="395"/>
      <c r="M87" s="395"/>
      <c r="N87" s="395"/>
      <c r="O87" s="396"/>
      <c r="P87" s="379"/>
      <c r="Q87" s="380"/>
    </row>
    <row r="88" spans="1:17" ht="123.75" customHeight="1" x14ac:dyDescent="0.2">
      <c r="A88" s="161" t="s">
        <v>35</v>
      </c>
      <c r="B88" s="368" t="s">
        <v>671</v>
      </c>
      <c r="C88" s="369"/>
      <c r="D88" s="369"/>
      <c r="E88" s="369"/>
      <c r="F88" s="369"/>
      <c r="G88" s="369"/>
      <c r="H88" s="369"/>
      <c r="I88" s="369"/>
      <c r="J88" s="369"/>
      <c r="K88" s="369"/>
      <c r="L88" s="369"/>
      <c r="M88" s="369"/>
      <c r="N88" s="369"/>
      <c r="O88" s="465"/>
      <c r="P88" s="379"/>
      <c r="Q88" s="380"/>
    </row>
    <row r="89" spans="1:17" ht="93" customHeight="1" thickBot="1" x14ac:dyDescent="0.25">
      <c r="A89" s="167" t="s">
        <v>119</v>
      </c>
      <c r="B89" s="401" t="s">
        <v>672</v>
      </c>
      <c r="C89" s="401"/>
      <c r="D89" s="401"/>
      <c r="E89" s="401"/>
      <c r="F89" s="401"/>
      <c r="G89" s="401"/>
      <c r="H89" s="401"/>
      <c r="I89" s="401"/>
      <c r="J89" s="401"/>
      <c r="K89" s="401"/>
      <c r="L89" s="401"/>
      <c r="M89" s="401"/>
      <c r="N89" s="401"/>
      <c r="O89" s="402"/>
      <c r="P89" s="414"/>
      <c r="Q89" s="415"/>
    </row>
    <row r="90" spans="1:17" ht="17.25" customHeight="1" x14ac:dyDescent="0.2">
      <c r="A90" s="132"/>
      <c r="B90" s="166"/>
      <c r="C90" s="166"/>
      <c r="D90" s="166"/>
      <c r="E90" s="166"/>
      <c r="F90" s="166"/>
      <c r="G90" s="166"/>
      <c r="H90" s="166"/>
      <c r="I90" s="166"/>
      <c r="J90" s="166"/>
      <c r="K90" s="166"/>
      <c r="L90" s="166"/>
      <c r="M90" s="166"/>
      <c r="N90" s="166"/>
      <c r="O90" s="166"/>
      <c r="P90" s="150"/>
      <c r="Q90" s="150"/>
    </row>
    <row r="91" spans="1:17" ht="13.5" thickBot="1" x14ac:dyDescent="0.25">
      <c r="A91" s="3" t="s">
        <v>65</v>
      </c>
    </row>
    <row r="92" spans="1:17" ht="30" customHeight="1" thickBot="1" x14ac:dyDescent="0.25">
      <c r="A92" s="103" t="s">
        <v>116</v>
      </c>
      <c r="B92" s="506" t="s">
        <v>495</v>
      </c>
      <c r="C92" s="506"/>
      <c r="D92" s="506"/>
      <c r="E92" s="506"/>
      <c r="F92" s="506"/>
      <c r="G92" s="506"/>
      <c r="H92" s="506"/>
      <c r="I92" s="506"/>
      <c r="J92" s="506"/>
      <c r="K92" s="506"/>
      <c r="L92" s="506"/>
      <c r="M92" s="506"/>
      <c r="N92" s="506"/>
      <c r="O92" s="507"/>
      <c r="P92" s="412"/>
      <c r="Q92" s="413"/>
    </row>
    <row r="94" spans="1:17" ht="13.5" thickBot="1" x14ac:dyDescent="0.25">
      <c r="A94" s="3" t="s">
        <v>66</v>
      </c>
    </row>
    <row r="95" spans="1:17" ht="60" customHeight="1" thickBot="1" x14ac:dyDescent="0.25">
      <c r="A95" s="103" t="s">
        <v>116</v>
      </c>
      <c r="B95" s="506" t="s">
        <v>504</v>
      </c>
      <c r="C95" s="506"/>
      <c r="D95" s="506"/>
      <c r="E95" s="506"/>
      <c r="F95" s="506"/>
      <c r="G95" s="506"/>
      <c r="H95" s="506"/>
      <c r="I95" s="506"/>
      <c r="J95" s="506"/>
      <c r="K95" s="506"/>
      <c r="L95" s="506"/>
      <c r="M95" s="506"/>
      <c r="N95" s="506"/>
      <c r="O95" s="507"/>
      <c r="P95" s="412"/>
      <c r="Q95" s="413"/>
    </row>
    <row r="97" spans="1:17" ht="13.5" thickBot="1" x14ac:dyDescent="0.25">
      <c r="A97" s="3" t="s">
        <v>67</v>
      </c>
    </row>
    <row r="98" spans="1:17" ht="59.4" customHeight="1" thickBot="1" x14ac:dyDescent="0.25">
      <c r="A98" s="103" t="s">
        <v>116</v>
      </c>
      <c r="B98" s="393" t="s">
        <v>673</v>
      </c>
      <c r="C98" s="393"/>
      <c r="D98" s="393"/>
      <c r="E98" s="393"/>
      <c r="F98" s="393"/>
      <c r="G98" s="393"/>
      <c r="H98" s="393"/>
      <c r="I98" s="393"/>
      <c r="J98" s="393"/>
      <c r="K98" s="393"/>
      <c r="L98" s="393"/>
      <c r="M98" s="393"/>
      <c r="N98" s="393"/>
      <c r="O98" s="394"/>
      <c r="P98" s="412"/>
      <c r="Q98" s="413"/>
    </row>
    <row r="100" spans="1:17" ht="13.5" thickBot="1" x14ac:dyDescent="0.25">
      <c r="A100" s="3" t="s">
        <v>68</v>
      </c>
    </row>
    <row r="101" spans="1:17" ht="45" customHeight="1" x14ac:dyDescent="0.2">
      <c r="A101" s="52" t="s">
        <v>116</v>
      </c>
      <c r="B101" s="431" t="s">
        <v>84</v>
      </c>
      <c r="C101" s="431"/>
      <c r="D101" s="431"/>
      <c r="E101" s="431"/>
      <c r="F101" s="431"/>
      <c r="G101" s="431"/>
      <c r="H101" s="431"/>
      <c r="I101" s="431"/>
      <c r="J101" s="431"/>
      <c r="K101" s="431"/>
      <c r="L101" s="431"/>
      <c r="M101" s="431"/>
      <c r="N101" s="431"/>
      <c r="O101" s="432"/>
      <c r="P101" s="560"/>
      <c r="Q101" s="561"/>
    </row>
    <row r="102" spans="1:17" ht="75" customHeight="1" x14ac:dyDescent="0.2">
      <c r="A102" s="74" t="s">
        <v>117</v>
      </c>
      <c r="B102" s="395" t="s">
        <v>674</v>
      </c>
      <c r="C102" s="395"/>
      <c r="D102" s="395"/>
      <c r="E102" s="395"/>
      <c r="F102" s="395"/>
      <c r="G102" s="395"/>
      <c r="H102" s="395"/>
      <c r="I102" s="395"/>
      <c r="J102" s="395"/>
      <c r="K102" s="395"/>
      <c r="L102" s="395"/>
      <c r="M102" s="395"/>
      <c r="N102" s="395"/>
      <c r="O102" s="396"/>
      <c r="P102" s="510"/>
      <c r="Q102" s="511"/>
    </row>
    <row r="103" spans="1:17" ht="45" customHeight="1" thickBot="1" x14ac:dyDescent="0.25">
      <c r="A103" s="20" t="s">
        <v>118</v>
      </c>
      <c r="B103" s="480" t="s">
        <v>85</v>
      </c>
      <c r="C103" s="480"/>
      <c r="D103" s="480"/>
      <c r="E103" s="480"/>
      <c r="F103" s="480"/>
      <c r="G103" s="480"/>
      <c r="H103" s="480"/>
      <c r="I103" s="480"/>
      <c r="J103" s="480"/>
      <c r="K103" s="480"/>
      <c r="L103" s="480"/>
      <c r="M103" s="480"/>
      <c r="N103" s="480"/>
      <c r="O103" s="481"/>
      <c r="P103" s="508"/>
      <c r="Q103" s="509"/>
    </row>
    <row r="105" spans="1:17" ht="13.5" thickBot="1" x14ac:dyDescent="0.25">
      <c r="A105" s="3" t="s">
        <v>69</v>
      </c>
    </row>
    <row r="106" spans="1:17" ht="45" customHeight="1" thickBot="1" x14ac:dyDescent="0.25">
      <c r="A106" s="103" t="s">
        <v>116</v>
      </c>
      <c r="B106" s="506" t="s">
        <v>291</v>
      </c>
      <c r="C106" s="506"/>
      <c r="D106" s="506"/>
      <c r="E106" s="506"/>
      <c r="F106" s="506"/>
      <c r="G106" s="506"/>
      <c r="H106" s="506"/>
      <c r="I106" s="506"/>
      <c r="J106" s="506"/>
      <c r="K106" s="506"/>
      <c r="L106" s="506"/>
      <c r="M106" s="506"/>
      <c r="N106" s="506"/>
      <c r="O106" s="507"/>
      <c r="P106" s="587"/>
      <c r="Q106" s="588"/>
    </row>
    <row r="108" spans="1:17" ht="13.5" thickBot="1" x14ac:dyDescent="0.25">
      <c r="A108" s="107" t="s">
        <v>70</v>
      </c>
    </row>
    <row r="109" spans="1:17" ht="60" customHeight="1" thickBot="1" x14ac:dyDescent="0.25">
      <c r="A109" s="103" t="s">
        <v>116</v>
      </c>
      <c r="B109" s="589" t="s">
        <v>505</v>
      </c>
      <c r="C109" s="589"/>
      <c r="D109" s="589"/>
      <c r="E109" s="589"/>
      <c r="F109" s="589"/>
      <c r="G109" s="589"/>
      <c r="H109" s="589"/>
      <c r="I109" s="589"/>
      <c r="J109" s="589"/>
      <c r="K109" s="589"/>
      <c r="L109" s="589"/>
      <c r="M109" s="589"/>
      <c r="N109" s="589"/>
      <c r="O109" s="590"/>
      <c r="P109" s="587"/>
      <c r="Q109" s="588"/>
    </row>
    <row r="111" spans="1:17" ht="13.5" thickBot="1" x14ac:dyDescent="0.25">
      <c r="A111" s="3" t="s">
        <v>71</v>
      </c>
    </row>
    <row r="112" spans="1:17" ht="75" customHeight="1" thickBot="1" x14ac:dyDescent="0.25">
      <c r="A112" s="103" t="s">
        <v>116</v>
      </c>
      <c r="B112" s="393" t="s">
        <v>675</v>
      </c>
      <c r="C112" s="393"/>
      <c r="D112" s="393"/>
      <c r="E112" s="393"/>
      <c r="F112" s="393"/>
      <c r="G112" s="393"/>
      <c r="H112" s="393"/>
      <c r="I112" s="393"/>
      <c r="J112" s="393"/>
      <c r="K112" s="393"/>
      <c r="L112" s="393"/>
      <c r="M112" s="393"/>
      <c r="N112" s="393"/>
      <c r="O112" s="394"/>
      <c r="P112" s="587"/>
      <c r="Q112" s="588"/>
    </row>
    <row r="114" spans="1:17" ht="13.5" thickBot="1" x14ac:dyDescent="0.25">
      <c r="A114" s="3" t="s">
        <v>496</v>
      </c>
    </row>
    <row r="115" spans="1:17" ht="45" customHeight="1" x14ac:dyDescent="0.2">
      <c r="A115" s="52" t="s">
        <v>116</v>
      </c>
      <c r="B115" s="553" t="s">
        <v>506</v>
      </c>
      <c r="C115" s="553"/>
      <c r="D115" s="553"/>
      <c r="E115" s="553"/>
      <c r="F115" s="553"/>
      <c r="G115" s="553"/>
      <c r="H115" s="553"/>
      <c r="I115" s="553"/>
      <c r="J115" s="553"/>
      <c r="K115" s="553"/>
      <c r="L115" s="553"/>
      <c r="M115" s="553"/>
      <c r="N115" s="553"/>
      <c r="O115" s="579"/>
      <c r="P115" s="560"/>
      <c r="Q115" s="561"/>
    </row>
    <row r="116" spans="1:17" ht="45" customHeight="1" thickBot="1" x14ac:dyDescent="0.25">
      <c r="A116" s="20" t="s">
        <v>117</v>
      </c>
      <c r="B116" s="480" t="s">
        <v>497</v>
      </c>
      <c r="C116" s="480"/>
      <c r="D116" s="480"/>
      <c r="E116" s="480"/>
      <c r="F116" s="480"/>
      <c r="G116" s="480"/>
      <c r="H116" s="480"/>
      <c r="I116" s="480"/>
      <c r="J116" s="480"/>
      <c r="K116" s="480"/>
      <c r="L116" s="480"/>
      <c r="M116" s="480"/>
      <c r="N116" s="480"/>
      <c r="O116" s="481"/>
      <c r="P116" s="508"/>
      <c r="Q116" s="509"/>
    </row>
    <row r="118" spans="1:17" ht="13.5" thickBot="1" x14ac:dyDescent="0.25">
      <c r="A118" s="3" t="s">
        <v>498</v>
      </c>
    </row>
    <row r="119" spans="1:17" ht="45" customHeight="1" x14ac:dyDescent="0.2">
      <c r="A119" s="52" t="s">
        <v>116</v>
      </c>
      <c r="B119" s="431" t="s">
        <v>343</v>
      </c>
      <c r="C119" s="431"/>
      <c r="D119" s="431"/>
      <c r="E119" s="431"/>
      <c r="F119" s="431"/>
      <c r="G119" s="431"/>
      <c r="H119" s="431"/>
      <c r="I119" s="431"/>
      <c r="J119" s="431"/>
      <c r="K119" s="431"/>
      <c r="L119" s="431"/>
      <c r="M119" s="431"/>
      <c r="N119" s="431"/>
      <c r="O119" s="432"/>
      <c r="P119" s="560"/>
      <c r="Q119" s="561"/>
    </row>
    <row r="120" spans="1:17" ht="45" customHeight="1" x14ac:dyDescent="0.2">
      <c r="A120" s="74" t="s">
        <v>117</v>
      </c>
      <c r="B120" s="405" t="s">
        <v>499</v>
      </c>
      <c r="C120" s="405"/>
      <c r="D120" s="405"/>
      <c r="E120" s="405"/>
      <c r="F120" s="405"/>
      <c r="G120" s="405"/>
      <c r="H120" s="405"/>
      <c r="I120" s="405"/>
      <c r="J120" s="405"/>
      <c r="K120" s="405"/>
      <c r="L120" s="405"/>
      <c r="M120" s="405"/>
      <c r="N120" s="405"/>
      <c r="O120" s="406"/>
      <c r="P120" s="510"/>
      <c r="Q120" s="511"/>
    </row>
    <row r="121" spans="1:17" s="168" customFormat="1" ht="60" customHeight="1" x14ac:dyDescent="0.2">
      <c r="A121" s="187" t="s">
        <v>35</v>
      </c>
      <c r="B121" s="395" t="s">
        <v>500</v>
      </c>
      <c r="C121" s="395"/>
      <c r="D121" s="395"/>
      <c r="E121" s="395"/>
      <c r="F121" s="395"/>
      <c r="G121" s="395"/>
      <c r="H121" s="395"/>
      <c r="I121" s="395"/>
      <c r="J121" s="395"/>
      <c r="K121" s="395"/>
      <c r="L121" s="395"/>
      <c r="M121" s="395"/>
      <c r="N121" s="395"/>
      <c r="O121" s="396"/>
      <c r="P121" s="593"/>
      <c r="Q121" s="594"/>
    </row>
    <row r="122" spans="1:17" s="168" customFormat="1" ht="75" customHeight="1" thickBot="1" x14ac:dyDescent="0.25">
      <c r="A122" s="188" t="s">
        <v>119</v>
      </c>
      <c r="B122" s="401" t="s">
        <v>381</v>
      </c>
      <c r="C122" s="401"/>
      <c r="D122" s="401"/>
      <c r="E122" s="401"/>
      <c r="F122" s="401"/>
      <c r="G122" s="401"/>
      <c r="H122" s="401"/>
      <c r="I122" s="401"/>
      <c r="J122" s="401"/>
      <c r="K122" s="401"/>
      <c r="L122" s="401"/>
      <c r="M122" s="401"/>
      <c r="N122" s="401"/>
      <c r="O122" s="402"/>
      <c r="P122" s="595"/>
      <c r="Q122" s="596"/>
    </row>
    <row r="123" spans="1:17" ht="60" customHeight="1" x14ac:dyDescent="0.2">
      <c r="A123" s="186" t="s">
        <v>120</v>
      </c>
      <c r="B123" s="431" t="s">
        <v>8</v>
      </c>
      <c r="C123" s="431"/>
      <c r="D123" s="431"/>
      <c r="E123" s="431"/>
      <c r="F123" s="431"/>
      <c r="G123" s="431"/>
      <c r="H123" s="431"/>
      <c r="I123" s="431"/>
      <c r="J123" s="431"/>
      <c r="K123" s="431"/>
      <c r="L123" s="431"/>
      <c r="M123" s="431"/>
      <c r="N123" s="431"/>
      <c r="O123" s="432"/>
      <c r="P123" s="560"/>
      <c r="Q123" s="561"/>
    </row>
    <row r="124" spans="1:17" ht="75" customHeight="1" x14ac:dyDescent="0.2">
      <c r="A124" s="74" t="s">
        <v>121</v>
      </c>
      <c r="B124" s="405" t="s">
        <v>9</v>
      </c>
      <c r="C124" s="405"/>
      <c r="D124" s="405"/>
      <c r="E124" s="405"/>
      <c r="F124" s="405"/>
      <c r="G124" s="405"/>
      <c r="H124" s="405"/>
      <c r="I124" s="405"/>
      <c r="J124" s="405"/>
      <c r="K124" s="405"/>
      <c r="L124" s="405"/>
      <c r="M124" s="405"/>
      <c r="N124" s="405"/>
      <c r="O124" s="406"/>
      <c r="P124" s="510"/>
      <c r="Q124" s="511"/>
    </row>
    <row r="125" spans="1:17" ht="60" customHeight="1" x14ac:dyDescent="0.2">
      <c r="A125" s="74" t="s">
        <v>122</v>
      </c>
      <c r="B125" s="405" t="s">
        <v>292</v>
      </c>
      <c r="C125" s="405"/>
      <c r="D125" s="405"/>
      <c r="E125" s="405"/>
      <c r="F125" s="405"/>
      <c r="G125" s="405"/>
      <c r="H125" s="405"/>
      <c r="I125" s="405"/>
      <c r="J125" s="405"/>
      <c r="K125" s="405"/>
      <c r="L125" s="405"/>
      <c r="M125" s="405"/>
      <c r="N125" s="405"/>
      <c r="O125" s="406"/>
      <c r="P125" s="510"/>
      <c r="Q125" s="511"/>
    </row>
    <row r="126" spans="1:17" ht="60" customHeight="1" x14ac:dyDescent="0.2">
      <c r="A126" s="146" t="s">
        <v>382</v>
      </c>
      <c r="B126" s="437" t="s">
        <v>333</v>
      </c>
      <c r="C126" s="591"/>
      <c r="D126" s="591"/>
      <c r="E126" s="591"/>
      <c r="F126" s="591"/>
      <c r="G126" s="591"/>
      <c r="H126" s="591"/>
      <c r="I126" s="591"/>
      <c r="J126" s="591"/>
      <c r="K126" s="591"/>
      <c r="L126" s="591"/>
      <c r="M126" s="591"/>
      <c r="N126" s="591"/>
      <c r="O126" s="592"/>
      <c r="P126" s="510"/>
      <c r="Q126" s="511"/>
    </row>
    <row r="127" spans="1:17" ht="90" customHeight="1" x14ac:dyDescent="0.2">
      <c r="A127" s="146" t="s">
        <v>383</v>
      </c>
      <c r="B127" s="585" t="s">
        <v>293</v>
      </c>
      <c r="C127" s="585"/>
      <c r="D127" s="585"/>
      <c r="E127" s="585"/>
      <c r="F127" s="585"/>
      <c r="G127" s="585"/>
      <c r="H127" s="585"/>
      <c r="I127" s="585"/>
      <c r="J127" s="585"/>
      <c r="K127" s="585"/>
      <c r="L127" s="585"/>
      <c r="M127" s="585"/>
      <c r="N127" s="585"/>
      <c r="O127" s="586"/>
      <c r="P127" s="570"/>
      <c r="Q127" s="563"/>
    </row>
    <row r="128" spans="1:17" ht="75" customHeight="1" x14ac:dyDescent="0.2">
      <c r="A128" s="146" t="s">
        <v>384</v>
      </c>
      <c r="B128" s="433" t="s">
        <v>294</v>
      </c>
      <c r="C128" s="433"/>
      <c r="D128" s="433"/>
      <c r="E128" s="433"/>
      <c r="F128" s="433"/>
      <c r="G128" s="433"/>
      <c r="H128" s="433"/>
      <c r="I128" s="433"/>
      <c r="J128" s="433"/>
      <c r="K128" s="433"/>
      <c r="L128" s="433"/>
      <c r="M128" s="433"/>
      <c r="N128" s="433"/>
      <c r="O128" s="434"/>
      <c r="P128" s="510"/>
      <c r="Q128" s="511"/>
    </row>
    <row r="129" spans="1:17" ht="135" customHeight="1" x14ac:dyDescent="0.2">
      <c r="A129" s="146" t="s">
        <v>385</v>
      </c>
      <c r="B129" s="433" t="s">
        <v>295</v>
      </c>
      <c r="C129" s="433"/>
      <c r="D129" s="433"/>
      <c r="E129" s="433"/>
      <c r="F129" s="433"/>
      <c r="G129" s="433"/>
      <c r="H129" s="433"/>
      <c r="I129" s="433"/>
      <c r="J129" s="433"/>
      <c r="K129" s="433"/>
      <c r="L129" s="433"/>
      <c r="M129" s="433"/>
      <c r="N129" s="433"/>
      <c r="O129" s="434"/>
      <c r="P129" s="562"/>
      <c r="Q129" s="563"/>
    </row>
    <row r="130" spans="1:17" ht="134.25" customHeight="1" x14ac:dyDescent="0.2">
      <c r="A130" s="146" t="s">
        <v>386</v>
      </c>
      <c r="B130" s="389" t="s">
        <v>455</v>
      </c>
      <c r="C130" s="389"/>
      <c r="D130" s="389"/>
      <c r="E130" s="389"/>
      <c r="F130" s="389"/>
      <c r="G130" s="389"/>
      <c r="H130" s="389"/>
      <c r="I130" s="389"/>
      <c r="J130" s="389"/>
      <c r="K130" s="389"/>
      <c r="L130" s="389"/>
      <c r="M130" s="389"/>
      <c r="N130" s="389"/>
      <c r="O130" s="390"/>
      <c r="P130" s="510"/>
      <c r="Q130" s="511"/>
    </row>
    <row r="131" spans="1:17" ht="116.5" customHeight="1" thickBot="1" x14ac:dyDescent="0.25">
      <c r="A131" s="181" t="s">
        <v>387</v>
      </c>
      <c r="B131" s="578" t="s">
        <v>676</v>
      </c>
      <c r="C131" s="451"/>
      <c r="D131" s="451"/>
      <c r="E131" s="451"/>
      <c r="F131" s="451"/>
      <c r="G131" s="451"/>
      <c r="H131" s="451"/>
      <c r="I131" s="451"/>
      <c r="J131" s="451"/>
      <c r="K131" s="451"/>
      <c r="L131" s="451"/>
      <c r="M131" s="451"/>
      <c r="N131" s="451"/>
      <c r="O131" s="452"/>
      <c r="P131" s="508"/>
      <c r="Q131" s="509"/>
    </row>
    <row r="132" spans="1:17" ht="60" customHeight="1" x14ac:dyDescent="0.2">
      <c r="A132" s="182" t="s">
        <v>388</v>
      </c>
      <c r="B132" s="553" t="s">
        <v>296</v>
      </c>
      <c r="C132" s="553"/>
      <c r="D132" s="553"/>
      <c r="E132" s="553"/>
      <c r="F132" s="553"/>
      <c r="G132" s="553"/>
      <c r="H132" s="553"/>
      <c r="I132" s="553"/>
      <c r="J132" s="553"/>
      <c r="K132" s="553"/>
      <c r="L132" s="553"/>
      <c r="M132" s="553"/>
      <c r="N132" s="553"/>
      <c r="O132" s="579"/>
      <c r="P132" s="560"/>
      <c r="Q132" s="561"/>
    </row>
    <row r="133" spans="1:17" ht="30" customHeight="1" x14ac:dyDescent="0.2">
      <c r="A133" s="146" t="s">
        <v>389</v>
      </c>
      <c r="B133" s="405" t="s">
        <v>185</v>
      </c>
      <c r="C133" s="405"/>
      <c r="D133" s="405"/>
      <c r="E133" s="405"/>
      <c r="F133" s="405"/>
      <c r="G133" s="405"/>
      <c r="H133" s="405"/>
      <c r="I133" s="405"/>
      <c r="J133" s="405"/>
      <c r="K133" s="405"/>
      <c r="L133" s="405"/>
      <c r="M133" s="405"/>
      <c r="N133" s="405"/>
      <c r="O133" s="406"/>
      <c r="P133" s="510"/>
      <c r="Q133" s="511"/>
    </row>
    <row r="134" spans="1:17" ht="30" customHeight="1" x14ac:dyDescent="0.2">
      <c r="A134" s="482" t="s">
        <v>390</v>
      </c>
      <c r="B134" s="580" t="s">
        <v>28</v>
      </c>
      <c r="C134" s="580"/>
      <c r="D134" s="580"/>
      <c r="E134" s="580"/>
      <c r="F134" s="580"/>
      <c r="G134" s="580"/>
      <c r="H134" s="580"/>
      <c r="I134" s="580"/>
      <c r="J134" s="580"/>
      <c r="K134" s="580"/>
      <c r="L134" s="580"/>
      <c r="M134" s="580"/>
      <c r="N134" s="580"/>
      <c r="O134" s="581"/>
      <c r="P134" s="564"/>
      <c r="Q134" s="565"/>
    </row>
    <row r="135" spans="1:17" ht="18" customHeight="1" x14ac:dyDescent="0.2">
      <c r="A135" s="482"/>
      <c r="B135" s="108"/>
      <c r="C135" s="109" t="s">
        <v>72</v>
      </c>
      <c r="D135" s="110"/>
      <c r="E135" s="110"/>
      <c r="F135" s="110"/>
      <c r="G135" s="110"/>
      <c r="H135" s="110"/>
      <c r="I135" s="110"/>
      <c r="J135" s="110"/>
      <c r="K135" s="110"/>
      <c r="L135" s="110"/>
      <c r="M135" s="110"/>
      <c r="N135" s="110"/>
      <c r="O135" s="111"/>
      <c r="P135" s="566"/>
      <c r="Q135" s="567"/>
    </row>
    <row r="136" spans="1:17" ht="18" customHeight="1" x14ac:dyDescent="0.2">
      <c r="A136" s="482"/>
      <c r="B136" s="112"/>
      <c r="C136" s="109" t="s">
        <v>73</v>
      </c>
      <c r="D136" s="110"/>
      <c r="E136" s="110"/>
      <c r="F136" s="110"/>
      <c r="G136" s="110"/>
      <c r="H136" s="110"/>
      <c r="I136" s="110"/>
      <c r="J136" s="110"/>
      <c r="K136" s="110"/>
      <c r="L136" s="110"/>
      <c r="M136" s="110"/>
      <c r="N136" s="110"/>
      <c r="O136" s="111"/>
      <c r="P136" s="566"/>
      <c r="Q136" s="567"/>
    </row>
    <row r="137" spans="1:17" ht="18" customHeight="1" x14ac:dyDescent="0.2">
      <c r="A137" s="482"/>
      <c r="B137" s="112"/>
      <c r="C137" s="109" t="s">
        <v>74</v>
      </c>
      <c r="D137" s="110"/>
      <c r="E137" s="110"/>
      <c r="F137" s="110"/>
      <c r="G137" s="110"/>
      <c r="H137" s="110"/>
      <c r="I137" s="110"/>
      <c r="J137" s="110"/>
      <c r="K137" s="110"/>
      <c r="L137" s="110"/>
      <c r="M137" s="110"/>
      <c r="N137" s="110"/>
      <c r="O137" s="111"/>
      <c r="P137" s="566"/>
      <c r="Q137" s="567"/>
    </row>
    <row r="138" spans="1:17" ht="18" customHeight="1" x14ac:dyDescent="0.2">
      <c r="A138" s="482"/>
      <c r="B138" s="112"/>
      <c r="C138" s="109" t="s">
        <v>29</v>
      </c>
      <c r="D138" s="110"/>
      <c r="E138" s="110"/>
      <c r="F138" s="110"/>
      <c r="G138" s="110"/>
      <c r="H138" s="110"/>
      <c r="I138" s="110"/>
      <c r="J138" s="110"/>
      <c r="K138" s="110"/>
      <c r="L138" s="110"/>
      <c r="M138" s="110"/>
      <c r="N138" s="110"/>
      <c r="O138" s="111"/>
      <c r="P138" s="566"/>
      <c r="Q138" s="567"/>
    </row>
    <row r="139" spans="1:17" ht="18" customHeight="1" x14ac:dyDescent="0.2">
      <c r="A139" s="482"/>
      <c r="B139" s="112"/>
      <c r="C139" s="109" t="s">
        <v>180</v>
      </c>
      <c r="D139" s="110"/>
      <c r="E139" s="110"/>
      <c r="F139" s="110"/>
      <c r="G139" s="110"/>
      <c r="H139" s="110"/>
      <c r="I139" s="110"/>
      <c r="J139" s="110"/>
      <c r="K139" s="110"/>
      <c r="L139" s="110"/>
      <c r="M139" s="110"/>
      <c r="N139" s="110"/>
      <c r="O139" s="111"/>
      <c r="P139" s="566"/>
      <c r="Q139" s="567"/>
    </row>
    <row r="140" spans="1:17" ht="18" customHeight="1" x14ac:dyDescent="0.2">
      <c r="A140" s="482"/>
      <c r="B140" s="113"/>
      <c r="C140" s="114" t="s">
        <v>75</v>
      </c>
      <c r="D140" s="115"/>
      <c r="E140" s="115"/>
      <c r="F140" s="115"/>
      <c r="G140" s="115"/>
      <c r="H140" s="115"/>
      <c r="I140" s="115"/>
      <c r="J140" s="115"/>
      <c r="K140" s="115"/>
      <c r="L140" s="115"/>
      <c r="M140" s="115"/>
      <c r="N140" s="115"/>
      <c r="O140" s="116"/>
      <c r="P140" s="568"/>
      <c r="Q140" s="569"/>
    </row>
    <row r="141" spans="1:17" ht="54.75" customHeight="1" x14ac:dyDescent="0.2">
      <c r="A141" s="19" t="s">
        <v>320</v>
      </c>
      <c r="B141" s="585" t="s">
        <v>165</v>
      </c>
      <c r="C141" s="585"/>
      <c r="D141" s="585"/>
      <c r="E141" s="585"/>
      <c r="F141" s="585"/>
      <c r="G141" s="585"/>
      <c r="H141" s="585"/>
      <c r="I141" s="585"/>
      <c r="J141" s="585"/>
      <c r="K141" s="585"/>
      <c r="L141" s="585"/>
      <c r="M141" s="585"/>
      <c r="N141" s="585"/>
      <c r="O141" s="586"/>
      <c r="P141" s="570"/>
      <c r="Q141" s="563"/>
    </row>
    <row r="142" spans="1:17" ht="75" customHeight="1" x14ac:dyDescent="0.2">
      <c r="A142" s="164" t="s">
        <v>321</v>
      </c>
      <c r="B142" s="433" t="s">
        <v>189</v>
      </c>
      <c r="C142" s="433"/>
      <c r="D142" s="433"/>
      <c r="E142" s="433"/>
      <c r="F142" s="433"/>
      <c r="G142" s="433"/>
      <c r="H142" s="433"/>
      <c r="I142" s="433"/>
      <c r="J142" s="433"/>
      <c r="K142" s="433"/>
      <c r="L142" s="433"/>
      <c r="M142" s="433"/>
      <c r="N142" s="433"/>
      <c r="O142" s="434"/>
      <c r="P142" s="510"/>
      <c r="Q142" s="511"/>
    </row>
    <row r="143" spans="1:17" ht="217.5" customHeight="1" x14ac:dyDescent="0.2">
      <c r="A143" s="164" t="s">
        <v>322</v>
      </c>
      <c r="B143" s="433" t="s">
        <v>456</v>
      </c>
      <c r="C143" s="433"/>
      <c r="D143" s="433"/>
      <c r="E143" s="433"/>
      <c r="F143" s="433"/>
      <c r="G143" s="433"/>
      <c r="H143" s="433"/>
      <c r="I143" s="433"/>
      <c r="J143" s="433"/>
      <c r="K143" s="433"/>
      <c r="L143" s="433"/>
      <c r="M143" s="433"/>
      <c r="N143" s="433"/>
      <c r="O143" s="434"/>
      <c r="P143" s="510"/>
      <c r="Q143" s="511"/>
    </row>
    <row r="144" spans="1:17" ht="105" customHeight="1" x14ac:dyDescent="0.2">
      <c r="A144" s="19" t="s">
        <v>323</v>
      </c>
      <c r="B144" s="433" t="s">
        <v>344</v>
      </c>
      <c r="C144" s="433"/>
      <c r="D144" s="433"/>
      <c r="E144" s="433"/>
      <c r="F144" s="433"/>
      <c r="G144" s="433"/>
      <c r="H144" s="433"/>
      <c r="I144" s="433"/>
      <c r="J144" s="433"/>
      <c r="K144" s="433"/>
      <c r="L144" s="433"/>
      <c r="M144" s="433"/>
      <c r="N144" s="433"/>
      <c r="O144" s="434"/>
      <c r="P144" s="510"/>
      <c r="Q144" s="511"/>
    </row>
    <row r="145" spans="1:17" ht="30" customHeight="1" x14ac:dyDescent="0.2">
      <c r="A145" s="19" t="s">
        <v>324</v>
      </c>
      <c r="B145" s="405" t="s">
        <v>30</v>
      </c>
      <c r="C145" s="405"/>
      <c r="D145" s="405"/>
      <c r="E145" s="405"/>
      <c r="F145" s="405"/>
      <c r="G145" s="405"/>
      <c r="H145" s="405"/>
      <c r="I145" s="405"/>
      <c r="J145" s="405"/>
      <c r="K145" s="405"/>
      <c r="L145" s="405"/>
      <c r="M145" s="405"/>
      <c r="N145" s="405"/>
      <c r="O145" s="406"/>
      <c r="P145" s="510"/>
      <c r="Q145" s="511"/>
    </row>
    <row r="146" spans="1:17" ht="105" customHeight="1" thickBot="1" x14ac:dyDescent="0.25">
      <c r="A146" s="184" t="s">
        <v>325</v>
      </c>
      <c r="B146" s="480" t="s">
        <v>297</v>
      </c>
      <c r="C146" s="480"/>
      <c r="D146" s="480"/>
      <c r="E146" s="480"/>
      <c r="F146" s="480"/>
      <c r="G146" s="480"/>
      <c r="H146" s="480"/>
      <c r="I146" s="480"/>
      <c r="J146" s="480"/>
      <c r="K146" s="480"/>
      <c r="L146" s="480"/>
      <c r="M146" s="480"/>
      <c r="N146" s="480"/>
      <c r="O146" s="481"/>
      <c r="P146" s="508"/>
      <c r="Q146" s="509"/>
    </row>
    <row r="147" spans="1:17" ht="120" customHeight="1" x14ac:dyDescent="0.2">
      <c r="A147" s="183" t="s">
        <v>326</v>
      </c>
      <c r="B147" s="553" t="s">
        <v>298</v>
      </c>
      <c r="C147" s="553"/>
      <c r="D147" s="553"/>
      <c r="E147" s="553"/>
      <c r="F147" s="553"/>
      <c r="G147" s="553"/>
      <c r="H147" s="553"/>
      <c r="I147" s="553"/>
      <c r="J147" s="553"/>
      <c r="K147" s="553"/>
      <c r="L147" s="553"/>
      <c r="M147" s="553"/>
      <c r="N147" s="553"/>
      <c r="O147" s="579"/>
      <c r="P147" s="560"/>
      <c r="Q147" s="561"/>
    </row>
    <row r="148" spans="1:17" ht="90" customHeight="1" x14ac:dyDescent="0.2">
      <c r="A148" s="204" t="s">
        <v>327</v>
      </c>
      <c r="B148" s="389" t="s">
        <v>677</v>
      </c>
      <c r="C148" s="389"/>
      <c r="D148" s="389"/>
      <c r="E148" s="389"/>
      <c r="F148" s="389"/>
      <c r="G148" s="389"/>
      <c r="H148" s="389"/>
      <c r="I148" s="389"/>
      <c r="J148" s="389"/>
      <c r="K148" s="389"/>
      <c r="L148" s="389"/>
      <c r="M148" s="389"/>
      <c r="N148" s="389"/>
      <c r="O148" s="390"/>
      <c r="P148" s="385"/>
      <c r="Q148" s="386"/>
    </row>
    <row r="149" spans="1:17" ht="75" customHeight="1" x14ac:dyDescent="0.2">
      <c r="A149" s="204" t="s">
        <v>328</v>
      </c>
      <c r="B149" s="583" t="s">
        <v>678</v>
      </c>
      <c r="C149" s="583"/>
      <c r="D149" s="583"/>
      <c r="E149" s="583"/>
      <c r="F149" s="583"/>
      <c r="G149" s="583"/>
      <c r="H149" s="583"/>
      <c r="I149" s="583"/>
      <c r="J149" s="583"/>
      <c r="K149" s="583"/>
      <c r="L149" s="583"/>
      <c r="M149" s="583"/>
      <c r="N149" s="583"/>
      <c r="O149" s="584"/>
      <c r="P149" s="385"/>
      <c r="Q149" s="386"/>
    </row>
    <row r="150" spans="1:17" ht="117" customHeight="1" x14ac:dyDescent="0.2">
      <c r="A150" s="204" t="s">
        <v>329</v>
      </c>
      <c r="B150" s="582" t="s">
        <v>335</v>
      </c>
      <c r="C150" s="583"/>
      <c r="D150" s="583"/>
      <c r="E150" s="583"/>
      <c r="F150" s="583"/>
      <c r="G150" s="583"/>
      <c r="H150" s="583"/>
      <c r="I150" s="583"/>
      <c r="J150" s="583"/>
      <c r="K150" s="583"/>
      <c r="L150" s="583"/>
      <c r="M150" s="583"/>
      <c r="N150" s="583"/>
      <c r="O150" s="584"/>
      <c r="P150" s="385"/>
      <c r="Q150" s="386"/>
    </row>
    <row r="151" spans="1:17" ht="123" customHeight="1" thickBot="1" x14ac:dyDescent="0.25">
      <c r="A151" s="204" t="s">
        <v>330</v>
      </c>
      <c r="B151" s="582" t="s">
        <v>493</v>
      </c>
      <c r="C151" s="583"/>
      <c r="D151" s="583"/>
      <c r="E151" s="583"/>
      <c r="F151" s="583"/>
      <c r="G151" s="583"/>
      <c r="H151" s="583"/>
      <c r="I151" s="583"/>
      <c r="J151" s="583"/>
      <c r="K151" s="583"/>
      <c r="L151" s="583"/>
      <c r="M151" s="583"/>
      <c r="N151" s="583"/>
      <c r="O151" s="584"/>
      <c r="P151" s="385"/>
      <c r="Q151" s="386"/>
    </row>
    <row r="152" spans="1:17" ht="54.75" customHeight="1" thickBot="1" x14ac:dyDescent="0.25">
      <c r="A152" s="823" t="s">
        <v>654</v>
      </c>
      <c r="B152" s="817" t="s">
        <v>662</v>
      </c>
      <c r="C152" s="818"/>
      <c r="D152" s="818"/>
      <c r="E152" s="818"/>
      <c r="F152" s="818"/>
      <c r="G152" s="818"/>
      <c r="H152" s="818"/>
      <c r="I152" s="818"/>
      <c r="J152" s="818"/>
      <c r="K152" s="818"/>
      <c r="L152" s="818"/>
      <c r="M152" s="818"/>
      <c r="N152" s="818"/>
      <c r="O152" s="818"/>
      <c r="P152" s="818"/>
      <c r="Q152" s="819"/>
    </row>
    <row r="153" spans="1:17" ht="53.25" customHeight="1" x14ac:dyDescent="0.2">
      <c r="A153" s="824"/>
      <c r="B153" s="205"/>
      <c r="C153" s="820" t="s">
        <v>657</v>
      </c>
      <c r="D153" s="834"/>
      <c r="E153" s="834"/>
      <c r="F153" s="834"/>
      <c r="G153" s="834"/>
      <c r="H153" s="834"/>
      <c r="I153" s="834"/>
      <c r="J153" s="834"/>
      <c r="K153" s="834"/>
      <c r="L153" s="834"/>
      <c r="M153" s="834"/>
      <c r="N153" s="834"/>
      <c r="O153" s="835"/>
      <c r="P153" s="825"/>
      <c r="Q153" s="826"/>
    </row>
    <row r="154" spans="1:17" ht="69.75" customHeight="1" x14ac:dyDescent="0.2">
      <c r="A154" s="824"/>
      <c r="B154" s="206"/>
      <c r="C154" s="820" t="s">
        <v>658</v>
      </c>
      <c r="D154" s="821"/>
      <c r="E154" s="821"/>
      <c r="F154" s="821"/>
      <c r="G154" s="821"/>
      <c r="H154" s="821"/>
      <c r="I154" s="821"/>
      <c r="J154" s="821"/>
      <c r="K154" s="821"/>
      <c r="L154" s="821"/>
      <c r="M154" s="821"/>
      <c r="N154" s="821"/>
      <c r="O154" s="822"/>
      <c r="P154" s="827"/>
      <c r="Q154" s="828"/>
    </row>
    <row r="155" spans="1:17" ht="48.75" customHeight="1" x14ac:dyDescent="0.2">
      <c r="A155" s="824"/>
      <c r="B155" s="206"/>
      <c r="C155" s="820" t="s">
        <v>661</v>
      </c>
      <c r="D155" s="834"/>
      <c r="E155" s="834"/>
      <c r="F155" s="834"/>
      <c r="G155" s="834"/>
      <c r="H155" s="834"/>
      <c r="I155" s="834"/>
      <c r="J155" s="834"/>
      <c r="K155" s="834"/>
      <c r="L155" s="834"/>
      <c r="M155" s="834"/>
      <c r="N155" s="834"/>
      <c r="O155" s="835"/>
      <c r="P155" s="827"/>
      <c r="Q155" s="828"/>
    </row>
    <row r="156" spans="1:17" ht="69" customHeight="1" x14ac:dyDescent="0.2">
      <c r="A156" s="824"/>
      <c r="B156" s="206"/>
      <c r="C156" s="820" t="s">
        <v>659</v>
      </c>
      <c r="D156" s="821"/>
      <c r="E156" s="821"/>
      <c r="F156" s="821"/>
      <c r="G156" s="821"/>
      <c r="H156" s="821"/>
      <c r="I156" s="821"/>
      <c r="J156" s="821"/>
      <c r="K156" s="821"/>
      <c r="L156" s="821"/>
      <c r="M156" s="821"/>
      <c r="N156" s="821"/>
      <c r="O156" s="822"/>
      <c r="P156" s="827"/>
      <c r="Q156" s="828"/>
    </row>
    <row r="157" spans="1:17" ht="192" customHeight="1" x14ac:dyDescent="0.2">
      <c r="A157" s="824"/>
      <c r="B157" s="206"/>
      <c r="C157" s="829" t="s">
        <v>660</v>
      </c>
      <c r="D157" s="830"/>
      <c r="E157" s="830"/>
      <c r="F157" s="830"/>
      <c r="G157" s="830"/>
      <c r="H157" s="830"/>
      <c r="I157" s="830"/>
      <c r="J157" s="830"/>
      <c r="K157" s="830"/>
      <c r="L157" s="830"/>
      <c r="M157" s="830"/>
      <c r="N157" s="830"/>
      <c r="O157" s="831"/>
      <c r="P157" s="832"/>
      <c r="Q157" s="833"/>
    </row>
    <row r="158" spans="1:17" ht="219" customHeight="1" x14ac:dyDescent="0.2">
      <c r="A158" s="187" t="s">
        <v>331</v>
      </c>
      <c r="B158" s="484" t="s">
        <v>679</v>
      </c>
      <c r="C158" s="485"/>
      <c r="D158" s="485"/>
      <c r="E158" s="485"/>
      <c r="F158" s="485"/>
      <c r="G158" s="485"/>
      <c r="H158" s="485"/>
      <c r="I158" s="485"/>
      <c r="J158" s="485"/>
      <c r="K158" s="485"/>
      <c r="L158" s="485"/>
      <c r="M158" s="485"/>
      <c r="N158" s="485"/>
      <c r="O158" s="486"/>
      <c r="P158" s="385"/>
      <c r="Q158" s="386"/>
    </row>
    <row r="159" spans="1:17" ht="56.25" customHeight="1" thickBot="1" x14ac:dyDescent="0.25">
      <c r="A159" s="188" t="s">
        <v>391</v>
      </c>
      <c r="B159" s="372" t="s">
        <v>680</v>
      </c>
      <c r="C159" s="373"/>
      <c r="D159" s="373"/>
      <c r="E159" s="373"/>
      <c r="F159" s="373"/>
      <c r="G159" s="373"/>
      <c r="H159" s="373"/>
      <c r="I159" s="373"/>
      <c r="J159" s="373"/>
      <c r="K159" s="373"/>
      <c r="L159" s="373"/>
      <c r="M159" s="373"/>
      <c r="N159" s="373"/>
      <c r="O159" s="424"/>
      <c r="P159" s="383"/>
      <c r="Q159" s="384"/>
    </row>
    <row r="160" spans="1:17" ht="101.25" customHeight="1" x14ac:dyDescent="0.2">
      <c r="A160" s="207" t="s">
        <v>392</v>
      </c>
      <c r="B160" s="459" t="s">
        <v>681</v>
      </c>
      <c r="C160" s="460"/>
      <c r="D160" s="460"/>
      <c r="E160" s="460"/>
      <c r="F160" s="460"/>
      <c r="G160" s="460"/>
      <c r="H160" s="460"/>
      <c r="I160" s="460"/>
      <c r="J160" s="460"/>
      <c r="K160" s="460"/>
      <c r="L160" s="460"/>
      <c r="M160" s="460"/>
      <c r="N160" s="460"/>
      <c r="O160" s="461"/>
      <c r="P160" s="399"/>
      <c r="Q160" s="400"/>
    </row>
    <row r="161" spans="1:17" ht="105" customHeight="1" x14ac:dyDescent="0.2">
      <c r="A161" s="187" t="s">
        <v>393</v>
      </c>
      <c r="B161" s="484" t="s">
        <v>682</v>
      </c>
      <c r="C161" s="485"/>
      <c r="D161" s="485"/>
      <c r="E161" s="485"/>
      <c r="F161" s="485"/>
      <c r="G161" s="485"/>
      <c r="H161" s="485"/>
      <c r="I161" s="485"/>
      <c r="J161" s="485"/>
      <c r="K161" s="485"/>
      <c r="L161" s="485"/>
      <c r="M161" s="485"/>
      <c r="N161" s="485"/>
      <c r="O161" s="486"/>
      <c r="P161" s="385"/>
      <c r="Q161" s="386"/>
    </row>
    <row r="162" spans="1:17" ht="84" customHeight="1" x14ac:dyDescent="0.2">
      <c r="A162" s="204" t="s">
        <v>655</v>
      </c>
      <c r="B162" s="368" t="s">
        <v>683</v>
      </c>
      <c r="C162" s="369"/>
      <c r="D162" s="369"/>
      <c r="E162" s="369"/>
      <c r="F162" s="369"/>
      <c r="G162" s="369"/>
      <c r="H162" s="369"/>
      <c r="I162" s="369"/>
      <c r="J162" s="369"/>
      <c r="K162" s="369"/>
      <c r="L162" s="369"/>
      <c r="M162" s="369"/>
      <c r="N162" s="369"/>
      <c r="O162" s="465"/>
      <c r="P162" s="385"/>
      <c r="Q162" s="386"/>
    </row>
    <row r="163" spans="1:17" ht="65.150000000000006" customHeight="1" x14ac:dyDescent="0.2">
      <c r="A163" s="492" t="s">
        <v>206</v>
      </c>
      <c r="B163" s="448" t="s">
        <v>684</v>
      </c>
      <c r="C163" s="449"/>
      <c r="D163" s="449"/>
      <c r="E163" s="449"/>
      <c r="F163" s="449"/>
      <c r="G163" s="449"/>
      <c r="H163" s="449"/>
      <c r="I163" s="449"/>
      <c r="J163" s="449"/>
      <c r="K163" s="449"/>
      <c r="L163" s="449"/>
      <c r="M163" s="449"/>
      <c r="N163" s="449"/>
      <c r="O163" s="450"/>
      <c r="P163" s="442"/>
      <c r="Q163" s="443"/>
    </row>
    <row r="164" spans="1:17" ht="60" customHeight="1" x14ac:dyDescent="0.2">
      <c r="A164" s="492"/>
      <c r="B164" s="208" t="s">
        <v>283</v>
      </c>
      <c r="C164" s="493" t="s">
        <v>286</v>
      </c>
      <c r="D164" s="493"/>
      <c r="E164" s="493"/>
      <c r="F164" s="493"/>
      <c r="G164" s="493"/>
      <c r="H164" s="493"/>
      <c r="I164" s="493"/>
      <c r="J164" s="493"/>
      <c r="K164" s="493"/>
      <c r="L164" s="493"/>
      <c r="M164" s="493"/>
      <c r="N164" s="493"/>
      <c r="O164" s="494"/>
      <c r="P164" s="444"/>
      <c r="Q164" s="445"/>
    </row>
    <row r="165" spans="1:17" ht="45" customHeight="1" x14ac:dyDescent="0.2">
      <c r="A165" s="492"/>
      <c r="B165" s="208" t="s">
        <v>284</v>
      </c>
      <c r="C165" s="493" t="s">
        <v>287</v>
      </c>
      <c r="D165" s="493"/>
      <c r="E165" s="493"/>
      <c r="F165" s="493"/>
      <c r="G165" s="493"/>
      <c r="H165" s="493"/>
      <c r="I165" s="493"/>
      <c r="J165" s="493"/>
      <c r="K165" s="493"/>
      <c r="L165" s="493"/>
      <c r="M165" s="493"/>
      <c r="N165" s="493"/>
      <c r="O165" s="494"/>
      <c r="P165" s="444"/>
      <c r="Q165" s="445"/>
    </row>
    <row r="166" spans="1:17" ht="60" customHeight="1" x14ac:dyDescent="0.2">
      <c r="A166" s="492"/>
      <c r="B166" s="208" t="s">
        <v>285</v>
      </c>
      <c r="C166" s="493" t="s">
        <v>288</v>
      </c>
      <c r="D166" s="493"/>
      <c r="E166" s="493"/>
      <c r="F166" s="493"/>
      <c r="G166" s="493"/>
      <c r="H166" s="493"/>
      <c r="I166" s="493"/>
      <c r="J166" s="493"/>
      <c r="K166" s="493"/>
      <c r="L166" s="493"/>
      <c r="M166" s="493"/>
      <c r="N166" s="493"/>
      <c r="O166" s="494"/>
      <c r="P166" s="444"/>
      <c r="Q166" s="445"/>
    </row>
    <row r="167" spans="1:17" ht="50.15" customHeight="1" x14ac:dyDescent="0.2">
      <c r="A167" s="492"/>
      <c r="B167" s="495" t="s">
        <v>190</v>
      </c>
      <c r="C167" s="496"/>
      <c r="D167" s="496"/>
      <c r="E167" s="496"/>
      <c r="F167" s="496"/>
      <c r="G167" s="496"/>
      <c r="H167" s="496"/>
      <c r="I167" s="496"/>
      <c r="J167" s="496"/>
      <c r="K167" s="496"/>
      <c r="L167" s="496"/>
      <c r="M167" s="496"/>
      <c r="N167" s="496"/>
      <c r="O167" s="497"/>
      <c r="P167" s="444"/>
      <c r="Q167" s="445"/>
    </row>
    <row r="168" spans="1:17" ht="50.15" customHeight="1" x14ac:dyDescent="0.2">
      <c r="A168" s="492"/>
      <c r="B168" s="498" t="s">
        <v>280</v>
      </c>
      <c r="C168" s="499"/>
      <c r="D168" s="499"/>
      <c r="E168" s="499"/>
      <c r="F168" s="499"/>
      <c r="G168" s="499"/>
      <c r="H168" s="499"/>
      <c r="I168" s="499"/>
      <c r="J168" s="499"/>
      <c r="K168" s="499"/>
      <c r="L168" s="499"/>
      <c r="M168" s="499"/>
      <c r="N168" s="499"/>
      <c r="O168" s="500"/>
      <c r="P168" s="446"/>
      <c r="Q168" s="447"/>
    </row>
    <row r="169" spans="1:17" ht="60" customHeight="1" x14ac:dyDescent="0.2">
      <c r="A169" s="187" t="s">
        <v>332</v>
      </c>
      <c r="B169" s="389" t="s">
        <v>685</v>
      </c>
      <c r="C169" s="389"/>
      <c r="D169" s="389"/>
      <c r="E169" s="389"/>
      <c r="F169" s="389"/>
      <c r="G169" s="389"/>
      <c r="H169" s="389"/>
      <c r="I169" s="389"/>
      <c r="J169" s="389"/>
      <c r="K169" s="389"/>
      <c r="L169" s="389"/>
      <c r="M169" s="389"/>
      <c r="N169" s="389"/>
      <c r="O169" s="390"/>
      <c r="P169" s="385"/>
      <c r="Q169" s="386"/>
    </row>
    <row r="170" spans="1:17" ht="156.75" customHeight="1" thickBot="1" x14ac:dyDescent="0.25">
      <c r="A170" s="188" t="s">
        <v>395</v>
      </c>
      <c r="B170" s="451" t="s">
        <v>394</v>
      </c>
      <c r="C170" s="451"/>
      <c r="D170" s="451"/>
      <c r="E170" s="451"/>
      <c r="F170" s="451"/>
      <c r="G170" s="451"/>
      <c r="H170" s="451"/>
      <c r="I170" s="451"/>
      <c r="J170" s="451"/>
      <c r="K170" s="451"/>
      <c r="L170" s="451"/>
      <c r="M170" s="451"/>
      <c r="N170" s="451"/>
      <c r="O170" s="452"/>
      <c r="P170" s="383"/>
      <c r="Q170" s="384"/>
    </row>
    <row r="171" spans="1:17" ht="75" customHeight="1" x14ac:dyDescent="0.2">
      <c r="A171" s="186" t="s">
        <v>396</v>
      </c>
      <c r="B171" s="501" t="s">
        <v>686</v>
      </c>
      <c r="C171" s="501"/>
      <c r="D171" s="501"/>
      <c r="E171" s="501"/>
      <c r="F171" s="501"/>
      <c r="G171" s="501"/>
      <c r="H171" s="501"/>
      <c r="I171" s="501"/>
      <c r="J171" s="501"/>
      <c r="K171" s="501"/>
      <c r="L171" s="501"/>
      <c r="M171" s="501"/>
      <c r="N171" s="501"/>
      <c r="O171" s="502"/>
      <c r="P171" s="399"/>
      <c r="Q171" s="400"/>
    </row>
    <row r="172" spans="1:17" ht="60" customHeight="1" x14ac:dyDescent="0.2">
      <c r="A172" s="187" t="s">
        <v>397</v>
      </c>
      <c r="B172" s="389" t="s">
        <v>282</v>
      </c>
      <c r="C172" s="389"/>
      <c r="D172" s="389"/>
      <c r="E172" s="389"/>
      <c r="F172" s="389"/>
      <c r="G172" s="389"/>
      <c r="H172" s="389"/>
      <c r="I172" s="389"/>
      <c r="J172" s="389"/>
      <c r="K172" s="389"/>
      <c r="L172" s="389"/>
      <c r="M172" s="389"/>
      <c r="N172" s="389"/>
      <c r="O172" s="390"/>
      <c r="P172" s="385"/>
      <c r="Q172" s="386"/>
    </row>
    <row r="173" spans="1:17" ht="60" customHeight="1" x14ac:dyDescent="0.2">
      <c r="A173" s="187" t="s">
        <v>398</v>
      </c>
      <c r="B173" s="389" t="s">
        <v>501</v>
      </c>
      <c r="C173" s="389"/>
      <c r="D173" s="389"/>
      <c r="E173" s="389"/>
      <c r="F173" s="389"/>
      <c r="G173" s="389"/>
      <c r="H173" s="389"/>
      <c r="I173" s="389"/>
      <c r="J173" s="389"/>
      <c r="K173" s="389"/>
      <c r="L173" s="389"/>
      <c r="M173" s="389"/>
      <c r="N173" s="389"/>
      <c r="O173" s="390"/>
      <c r="P173" s="385"/>
      <c r="Q173" s="386"/>
    </row>
    <row r="174" spans="1:17" ht="75" customHeight="1" x14ac:dyDescent="0.2">
      <c r="A174" s="209" t="s">
        <v>656</v>
      </c>
      <c r="B174" s="760" t="s">
        <v>687</v>
      </c>
      <c r="C174" s="760"/>
      <c r="D174" s="760"/>
      <c r="E174" s="760"/>
      <c r="F174" s="760"/>
      <c r="G174" s="760"/>
      <c r="H174" s="760"/>
      <c r="I174" s="760"/>
      <c r="J174" s="760"/>
      <c r="K174" s="760"/>
      <c r="L174" s="760"/>
      <c r="M174" s="760"/>
      <c r="N174" s="760"/>
      <c r="O174" s="761"/>
      <c r="P174" s="442"/>
      <c r="Q174" s="443"/>
    </row>
    <row r="175" spans="1:17" ht="75" customHeight="1" thickBot="1" x14ac:dyDescent="0.25">
      <c r="A175" s="210" t="s">
        <v>663</v>
      </c>
      <c r="B175" s="440" t="s">
        <v>688</v>
      </c>
      <c r="C175" s="440"/>
      <c r="D175" s="440"/>
      <c r="E175" s="440"/>
      <c r="F175" s="440"/>
      <c r="G175" s="440"/>
      <c r="H175" s="440"/>
      <c r="I175" s="440"/>
      <c r="J175" s="440"/>
      <c r="K175" s="440"/>
      <c r="L175" s="440"/>
      <c r="M175" s="440"/>
      <c r="N175" s="440"/>
      <c r="O175" s="441"/>
      <c r="P175" s="383"/>
      <c r="Q175" s="384"/>
    </row>
    <row r="176" spans="1:17" x14ac:dyDescent="0.2">
      <c r="A176" s="30"/>
      <c r="B176" s="30"/>
      <c r="C176" s="30"/>
      <c r="D176" s="30"/>
      <c r="E176" s="30"/>
      <c r="F176" s="30"/>
      <c r="G176" s="30"/>
      <c r="H176" s="30"/>
      <c r="I176" s="30"/>
      <c r="J176" s="30"/>
      <c r="K176" s="30"/>
      <c r="L176" s="30"/>
      <c r="M176" s="30"/>
      <c r="N176" s="30"/>
      <c r="O176" s="30"/>
      <c r="P176" s="30"/>
      <c r="Q176" s="30"/>
    </row>
    <row r="177" spans="1:17" ht="13.5" thickBot="1" x14ac:dyDescent="0.25">
      <c r="A177" s="211" t="s">
        <v>76</v>
      </c>
      <c r="B177" s="30"/>
      <c r="C177" s="30"/>
      <c r="D177" s="30"/>
      <c r="E177" s="30"/>
      <c r="F177" s="30"/>
      <c r="G177" s="30"/>
      <c r="H177" s="30"/>
      <c r="I177" s="30"/>
      <c r="J177" s="30"/>
      <c r="K177" s="30"/>
      <c r="L177" s="30"/>
      <c r="M177" s="30"/>
      <c r="N177" s="30"/>
      <c r="O177" s="30"/>
      <c r="P177" s="30"/>
      <c r="Q177" s="30"/>
    </row>
    <row r="178" spans="1:17" ht="75" customHeight="1" x14ac:dyDescent="0.2">
      <c r="A178" s="186" t="s">
        <v>116</v>
      </c>
      <c r="B178" s="501" t="s">
        <v>17</v>
      </c>
      <c r="C178" s="501"/>
      <c r="D178" s="501"/>
      <c r="E178" s="501"/>
      <c r="F178" s="501"/>
      <c r="G178" s="501"/>
      <c r="H178" s="501"/>
      <c r="I178" s="501"/>
      <c r="J178" s="501"/>
      <c r="K178" s="501"/>
      <c r="L178" s="501"/>
      <c r="M178" s="501"/>
      <c r="N178" s="501"/>
      <c r="O178" s="502"/>
      <c r="P178" s="399"/>
      <c r="Q178" s="400"/>
    </row>
    <row r="179" spans="1:17" ht="60" customHeight="1" thickBot="1" x14ac:dyDescent="0.25">
      <c r="A179" s="188" t="s">
        <v>117</v>
      </c>
      <c r="B179" s="451" t="s">
        <v>18</v>
      </c>
      <c r="C179" s="451"/>
      <c r="D179" s="451"/>
      <c r="E179" s="451"/>
      <c r="F179" s="451"/>
      <c r="G179" s="451"/>
      <c r="H179" s="451"/>
      <c r="I179" s="451"/>
      <c r="J179" s="451"/>
      <c r="K179" s="451"/>
      <c r="L179" s="451"/>
      <c r="M179" s="451"/>
      <c r="N179" s="451"/>
      <c r="O179" s="452"/>
      <c r="P179" s="383"/>
      <c r="Q179" s="384"/>
    </row>
    <row r="180" spans="1:17" x14ac:dyDescent="0.2">
      <c r="A180" s="30"/>
      <c r="B180" s="30"/>
      <c r="C180" s="30"/>
      <c r="D180" s="30"/>
      <c r="E180" s="30"/>
      <c r="F180" s="30"/>
      <c r="G180" s="30"/>
      <c r="H180" s="30"/>
      <c r="I180" s="30"/>
      <c r="J180" s="30"/>
      <c r="K180" s="30"/>
      <c r="L180" s="30"/>
      <c r="M180" s="30"/>
      <c r="N180" s="30"/>
      <c r="O180" s="30"/>
      <c r="P180" s="30"/>
      <c r="Q180" s="30"/>
    </row>
    <row r="181" spans="1:17" ht="13.5" thickBot="1" x14ac:dyDescent="0.25">
      <c r="A181" s="211" t="s">
        <v>77</v>
      </c>
      <c r="B181" s="30"/>
      <c r="C181" s="30"/>
      <c r="D181" s="30"/>
      <c r="E181" s="30"/>
      <c r="F181" s="30"/>
      <c r="G181" s="30"/>
      <c r="H181" s="30"/>
      <c r="I181" s="30"/>
      <c r="J181" s="30"/>
      <c r="K181" s="30"/>
      <c r="L181" s="30"/>
      <c r="M181" s="30"/>
      <c r="N181" s="30"/>
      <c r="O181" s="30"/>
      <c r="P181" s="30"/>
      <c r="Q181" s="30"/>
    </row>
    <row r="182" spans="1:17" ht="60" customHeight="1" thickBot="1" x14ac:dyDescent="0.25">
      <c r="A182" s="212" t="s">
        <v>116</v>
      </c>
      <c r="B182" s="393" t="s">
        <v>10</v>
      </c>
      <c r="C182" s="393"/>
      <c r="D182" s="393"/>
      <c r="E182" s="393"/>
      <c r="F182" s="393"/>
      <c r="G182" s="393"/>
      <c r="H182" s="393"/>
      <c r="I182" s="393"/>
      <c r="J182" s="393"/>
      <c r="K182" s="393"/>
      <c r="L182" s="393"/>
      <c r="M182" s="393"/>
      <c r="N182" s="393"/>
      <c r="O182" s="394"/>
      <c r="P182" s="387"/>
      <c r="Q182" s="388"/>
    </row>
    <row r="183" spans="1:17" x14ac:dyDescent="0.2">
      <c r="A183" s="30"/>
      <c r="B183" s="30"/>
      <c r="C183" s="30"/>
      <c r="D183" s="30"/>
      <c r="E183" s="30"/>
      <c r="F183" s="30"/>
      <c r="G183" s="30"/>
      <c r="H183" s="30"/>
      <c r="I183" s="30"/>
      <c r="J183" s="30"/>
      <c r="K183" s="30"/>
      <c r="L183" s="30"/>
      <c r="M183" s="30"/>
      <c r="N183" s="30"/>
      <c r="O183" s="30"/>
      <c r="P183" s="30"/>
      <c r="Q183" s="30"/>
    </row>
    <row r="184" spans="1:17" ht="13.5" thickBot="1" x14ac:dyDescent="0.25">
      <c r="A184" s="211" t="s">
        <v>78</v>
      </c>
      <c r="B184" s="30"/>
      <c r="C184" s="30"/>
      <c r="D184" s="30"/>
      <c r="E184" s="30"/>
      <c r="F184" s="30"/>
      <c r="G184" s="30"/>
      <c r="H184" s="30"/>
      <c r="I184" s="30"/>
      <c r="J184" s="30"/>
      <c r="K184" s="30"/>
      <c r="L184" s="30"/>
      <c r="M184" s="30"/>
      <c r="N184" s="30"/>
      <c r="O184" s="30"/>
      <c r="P184" s="30"/>
      <c r="Q184" s="30"/>
    </row>
    <row r="185" spans="1:17" ht="57.75" customHeight="1" x14ac:dyDescent="0.2">
      <c r="A185" s="376" t="s">
        <v>125</v>
      </c>
      <c r="B185" s="364" t="s">
        <v>689</v>
      </c>
      <c r="C185" s="364"/>
      <c r="D185" s="364"/>
      <c r="E185" s="364"/>
      <c r="F185" s="364"/>
      <c r="G185" s="364"/>
      <c r="H185" s="364"/>
      <c r="I185" s="364"/>
      <c r="J185" s="364"/>
      <c r="K185" s="364"/>
      <c r="L185" s="364"/>
      <c r="M185" s="364"/>
      <c r="N185" s="364"/>
      <c r="O185" s="374"/>
      <c r="P185" s="453"/>
      <c r="Q185" s="454"/>
    </row>
    <row r="186" spans="1:17" ht="33.75" customHeight="1" x14ac:dyDescent="0.2">
      <c r="A186" s="377"/>
      <c r="B186" s="503" t="s">
        <v>186</v>
      </c>
      <c r="C186" s="504"/>
      <c r="D186" s="504"/>
      <c r="E186" s="504"/>
      <c r="F186" s="504"/>
      <c r="G186" s="504"/>
      <c r="H186" s="504"/>
      <c r="I186" s="504"/>
      <c r="J186" s="504"/>
      <c r="K186" s="504"/>
      <c r="L186" s="504"/>
      <c r="M186" s="504"/>
      <c r="N186" s="504"/>
      <c r="O186" s="505"/>
      <c r="P186" s="455"/>
      <c r="Q186" s="456"/>
    </row>
    <row r="187" spans="1:17" ht="24.75" customHeight="1" thickBot="1" x14ac:dyDescent="0.25">
      <c r="A187" s="378"/>
      <c r="B187" s="723" t="s">
        <v>187</v>
      </c>
      <c r="C187" s="724"/>
      <c r="D187" s="724"/>
      <c r="E187" s="724"/>
      <c r="F187" s="724"/>
      <c r="G187" s="724"/>
      <c r="H187" s="724"/>
      <c r="I187" s="724"/>
      <c r="J187" s="724"/>
      <c r="K187" s="724"/>
      <c r="L187" s="724"/>
      <c r="M187" s="724"/>
      <c r="N187" s="724"/>
      <c r="O187" s="725"/>
      <c r="P187" s="381"/>
      <c r="Q187" s="382"/>
    </row>
    <row r="188" spans="1:17" x14ac:dyDescent="0.2">
      <c r="A188" s="30"/>
      <c r="B188" s="30"/>
      <c r="C188" s="30"/>
      <c r="D188" s="30"/>
      <c r="E188" s="30"/>
      <c r="F188" s="30"/>
      <c r="G188" s="30"/>
      <c r="H188" s="30"/>
      <c r="I188" s="30"/>
      <c r="J188" s="30"/>
      <c r="K188" s="30"/>
      <c r="L188" s="30"/>
      <c r="M188" s="30"/>
      <c r="N188" s="30"/>
      <c r="O188" s="30"/>
      <c r="P188" s="30"/>
      <c r="Q188" s="30"/>
    </row>
    <row r="189" spans="1:17" ht="13.5" thickBot="1" x14ac:dyDescent="0.25">
      <c r="A189" s="211" t="s">
        <v>79</v>
      </c>
      <c r="B189" s="30"/>
      <c r="C189" s="30"/>
      <c r="D189" s="30"/>
      <c r="E189" s="30"/>
      <c r="F189" s="30"/>
      <c r="G189" s="30"/>
      <c r="H189" s="30"/>
      <c r="I189" s="30"/>
      <c r="J189" s="30"/>
      <c r="K189" s="30"/>
      <c r="L189" s="30"/>
      <c r="M189" s="30"/>
      <c r="N189" s="30"/>
      <c r="O189" s="30"/>
      <c r="P189" s="30"/>
      <c r="Q189" s="30"/>
    </row>
    <row r="190" spans="1:17" ht="54.75" customHeight="1" thickBot="1" x14ac:dyDescent="0.25">
      <c r="A190" s="490" t="s">
        <v>116</v>
      </c>
      <c r="B190" s="365" t="s">
        <v>690</v>
      </c>
      <c r="C190" s="719"/>
      <c r="D190" s="719"/>
      <c r="E190" s="719"/>
      <c r="F190" s="719"/>
      <c r="G190" s="719"/>
      <c r="H190" s="719"/>
      <c r="I190" s="719"/>
      <c r="J190" s="719"/>
      <c r="K190" s="719"/>
      <c r="L190" s="719"/>
      <c r="M190" s="719"/>
      <c r="N190" s="719"/>
      <c r="O190" s="719"/>
      <c r="P190" s="719"/>
      <c r="Q190" s="729"/>
    </row>
    <row r="191" spans="1:17" ht="18" customHeight="1" x14ac:dyDescent="0.2">
      <c r="A191" s="444"/>
      <c r="B191" s="62"/>
      <c r="C191" s="213" t="s">
        <v>166</v>
      </c>
      <c r="D191" s="214"/>
      <c r="E191" s="214"/>
      <c r="F191" s="214"/>
      <c r="G191" s="214"/>
      <c r="H191" s="214"/>
      <c r="I191" s="214"/>
      <c r="J191" s="214"/>
      <c r="K191" s="214"/>
      <c r="L191" s="214"/>
      <c r="M191" s="214"/>
      <c r="N191" s="214"/>
      <c r="O191" s="214"/>
      <c r="P191" s="457"/>
      <c r="Q191" s="458"/>
    </row>
    <row r="192" spans="1:17" ht="18" customHeight="1" x14ac:dyDescent="0.2">
      <c r="A192" s="444"/>
      <c r="B192" s="215"/>
      <c r="C192" s="213" t="s">
        <v>178</v>
      </c>
      <c r="D192" s="214"/>
      <c r="E192" s="214"/>
      <c r="F192" s="214"/>
      <c r="G192" s="214"/>
      <c r="H192" s="214"/>
      <c r="I192" s="214"/>
      <c r="J192" s="214"/>
      <c r="K192" s="214"/>
      <c r="L192" s="214"/>
      <c r="M192" s="214"/>
      <c r="N192" s="214"/>
      <c r="O192" s="214"/>
      <c r="P192" s="370"/>
      <c r="Q192" s="371"/>
    </row>
    <row r="193" spans="1:17" ht="18" customHeight="1" x14ac:dyDescent="0.2">
      <c r="A193" s="444"/>
      <c r="B193" s="215"/>
      <c r="C193" s="213" t="s">
        <v>80</v>
      </c>
      <c r="D193" s="214"/>
      <c r="E193" s="214"/>
      <c r="F193" s="214"/>
      <c r="G193" s="214"/>
      <c r="H193" s="214"/>
      <c r="I193" s="214"/>
      <c r="J193" s="214"/>
      <c r="K193" s="214"/>
      <c r="L193" s="214"/>
      <c r="M193" s="214"/>
      <c r="N193" s="214"/>
      <c r="O193" s="214"/>
      <c r="P193" s="370"/>
      <c r="Q193" s="371"/>
    </row>
    <row r="194" spans="1:17" ht="48" customHeight="1" x14ac:dyDescent="0.2">
      <c r="A194" s="444"/>
      <c r="B194" s="215"/>
      <c r="C194" s="368" t="s">
        <v>515</v>
      </c>
      <c r="D194" s="369"/>
      <c r="E194" s="369"/>
      <c r="F194" s="369"/>
      <c r="G194" s="369"/>
      <c r="H194" s="369"/>
      <c r="I194" s="369"/>
      <c r="J194" s="369"/>
      <c r="K194" s="369"/>
      <c r="L194" s="369"/>
      <c r="M194" s="369"/>
      <c r="N194" s="369"/>
      <c r="O194" s="369"/>
      <c r="P194" s="370"/>
      <c r="Q194" s="371"/>
    </row>
    <row r="195" spans="1:17" ht="18" customHeight="1" x14ac:dyDescent="0.2">
      <c r="A195" s="444"/>
      <c r="B195" s="215"/>
      <c r="C195" s="213" t="s">
        <v>81</v>
      </c>
      <c r="D195" s="214"/>
      <c r="E195" s="214"/>
      <c r="F195" s="214"/>
      <c r="G195" s="214"/>
      <c r="H195" s="214"/>
      <c r="I195" s="214"/>
      <c r="J195" s="214"/>
      <c r="K195" s="214"/>
      <c r="L195" s="214"/>
      <c r="M195" s="214"/>
      <c r="N195" s="214"/>
      <c r="O195" s="214"/>
      <c r="P195" s="370"/>
      <c r="Q195" s="371"/>
    </row>
    <row r="196" spans="1:17" ht="18" customHeight="1" x14ac:dyDescent="0.2">
      <c r="A196" s="444"/>
      <c r="B196" s="215"/>
      <c r="C196" s="368" t="s">
        <v>380</v>
      </c>
      <c r="D196" s="778"/>
      <c r="E196" s="778"/>
      <c r="F196" s="778"/>
      <c r="G196" s="778"/>
      <c r="H196" s="778"/>
      <c r="I196" s="778"/>
      <c r="J196" s="778"/>
      <c r="K196" s="778"/>
      <c r="L196" s="778"/>
      <c r="M196" s="778"/>
      <c r="N196" s="778"/>
      <c r="O196" s="779"/>
      <c r="P196" s="370"/>
      <c r="Q196" s="371"/>
    </row>
    <row r="197" spans="1:17" ht="33" customHeight="1" thickBot="1" x14ac:dyDescent="0.25">
      <c r="A197" s="491"/>
      <c r="B197" s="216"/>
      <c r="C197" s="784" t="s">
        <v>347</v>
      </c>
      <c r="D197" s="785"/>
      <c r="E197" s="785"/>
      <c r="F197" s="785"/>
      <c r="G197" s="785"/>
      <c r="H197" s="785"/>
      <c r="I197" s="785"/>
      <c r="J197" s="785"/>
      <c r="K197" s="785"/>
      <c r="L197" s="785"/>
      <c r="M197" s="785"/>
      <c r="N197" s="785"/>
      <c r="O197" s="786"/>
      <c r="P197" s="362"/>
      <c r="Q197" s="363"/>
    </row>
    <row r="198" spans="1:17" x14ac:dyDescent="0.2">
      <c r="A198" s="30"/>
      <c r="B198" s="30"/>
      <c r="C198" s="30"/>
      <c r="D198" s="30"/>
      <c r="E198" s="30"/>
      <c r="F198" s="30"/>
      <c r="G198" s="30"/>
      <c r="H198" s="30"/>
      <c r="I198" s="30"/>
      <c r="J198" s="30"/>
      <c r="K198" s="30"/>
      <c r="L198" s="30"/>
      <c r="M198" s="30"/>
      <c r="N198" s="30"/>
      <c r="O198" s="30"/>
      <c r="P198" s="30"/>
      <c r="Q198" s="30"/>
    </row>
    <row r="199" spans="1:17" ht="13.5" thickBot="1" x14ac:dyDescent="0.25">
      <c r="A199" s="211" t="s">
        <v>82</v>
      </c>
      <c r="B199" s="30"/>
      <c r="C199" s="30"/>
      <c r="D199" s="30"/>
      <c r="E199" s="30"/>
      <c r="F199" s="30"/>
      <c r="G199" s="30"/>
      <c r="H199" s="30"/>
      <c r="I199" s="30"/>
      <c r="J199" s="30"/>
      <c r="K199" s="30"/>
      <c r="L199" s="30"/>
      <c r="M199" s="30"/>
      <c r="N199" s="30"/>
      <c r="O199" s="30"/>
      <c r="P199" s="30"/>
      <c r="Q199" s="30"/>
    </row>
    <row r="200" spans="1:17" ht="99" customHeight="1" x14ac:dyDescent="0.2">
      <c r="A200" s="186" t="s">
        <v>116</v>
      </c>
      <c r="B200" s="391" t="s">
        <v>691</v>
      </c>
      <c r="C200" s="391"/>
      <c r="D200" s="391"/>
      <c r="E200" s="391"/>
      <c r="F200" s="391"/>
      <c r="G200" s="391"/>
      <c r="H200" s="391"/>
      <c r="I200" s="391"/>
      <c r="J200" s="391"/>
      <c r="K200" s="391"/>
      <c r="L200" s="391"/>
      <c r="M200" s="391"/>
      <c r="N200" s="391"/>
      <c r="O200" s="392"/>
      <c r="P200" s="399"/>
      <c r="Q200" s="400"/>
    </row>
    <row r="201" spans="1:17" ht="18" customHeight="1" x14ac:dyDescent="0.2">
      <c r="A201" s="187" t="s">
        <v>117</v>
      </c>
      <c r="B201" s="395" t="s">
        <v>11</v>
      </c>
      <c r="C201" s="395"/>
      <c r="D201" s="395"/>
      <c r="E201" s="395"/>
      <c r="F201" s="395"/>
      <c r="G201" s="395"/>
      <c r="H201" s="395"/>
      <c r="I201" s="395"/>
      <c r="J201" s="395"/>
      <c r="K201" s="395"/>
      <c r="L201" s="395"/>
      <c r="M201" s="395"/>
      <c r="N201" s="395"/>
      <c r="O201" s="396"/>
      <c r="P201" s="385"/>
      <c r="Q201" s="386"/>
    </row>
    <row r="202" spans="1:17" ht="54" customHeight="1" x14ac:dyDescent="0.2">
      <c r="A202" s="187" t="s">
        <v>35</v>
      </c>
      <c r="B202" s="395" t="s">
        <v>399</v>
      </c>
      <c r="C202" s="395"/>
      <c r="D202" s="395"/>
      <c r="E202" s="395"/>
      <c r="F202" s="395"/>
      <c r="G202" s="395"/>
      <c r="H202" s="395"/>
      <c r="I202" s="395"/>
      <c r="J202" s="395"/>
      <c r="K202" s="395"/>
      <c r="L202" s="395"/>
      <c r="M202" s="395"/>
      <c r="N202" s="395"/>
      <c r="O202" s="396"/>
      <c r="P202" s="385"/>
      <c r="Q202" s="386"/>
    </row>
    <row r="203" spans="1:17" ht="62.25" customHeight="1" thickBot="1" x14ac:dyDescent="0.25">
      <c r="A203" s="217" t="s">
        <v>119</v>
      </c>
      <c r="B203" s="397" t="s">
        <v>692</v>
      </c>
      <c r="C203" s="397"/>
      <c r="D203" s="397"/>
      <c r="E203" s="397"/>
      <c r="F203" s="397"/>
      <c r="G203" s="397"/>
      <c r="H203" s="397"/>
      <c r="I203" s="397"/>
      <c r="J203" s="397"/>
      <c r="K203" s="397"/>
      <c r="L203" s="397"/>
      <c r="M203" s="397"/>
      <c r="N203" s="397"/>
      <c r="O203" s="398"/>
      <c r="P203" s="381"/>
      <c r="Q203" s="382"/>
    </row>
    <row r="204" spans="1:17" x14ac:dyDescent="0.2">
      <c r="A204" s="30"/>
      <c r="B204" s="30"/>
      <c r="C204" s="30"/>
      <c r="D204" s="30"/>
      <c r="E204" s="30"/>
      <c r="F204" s="30"/>
      <c r="G204" s="30"/>
      <c r="H204" s="30"/>
      <c r="I204" s="30"/>
      <c r="J204" s="30"/>
      <c r="K204" s="30"/>
      <c r="L204" s="30"/>
      <c r="M204" s="30"/>
      <c r="N204" s="30"/>
      <c r="O204" s="30"/>
      <c r="P204" s="30"/>
      <c r="Q204" s="30"/>
    </row>
    <row r="205" spans="1:17" ht="13.5" thickBot="1" x14ac:dyDescent="0.25">
      <c r="A205" s="211" t="s">
        <v>400</v>
      </c>
      <c r="B205" s="30"/>
      <c r="C205" s="30"/>
      <c r="D205" s="30"/>
      <c r="E205" s="30"/>
      <c r="F205" s="30"/>
      <c r="G205" s="30"/>
      <c r="H205" s="30"/>
      <c r="I205" s="30"/>
      <c r="J205" s="30"/>
      <c r="K205" s="30"/>
      <c r="L205" s="30"/>
      <c r="M205" s="30"/>
      <c r="N205" s="30"/>
      <c r="O205" s="30"/>
      <c r="P205" s="30"/>
      <c r="Q205" s="30"/>
    </row>
    <row r="206" spans="1:17" ht="75" customHeight="1" x14ac:dyDescent="0.2">
      <c r="A206" s="186" t="s">
        <v>32</v>
      </c>
      <c r="B206" s="391" t="s">
        <v>693</v>
      </c>
      <c r="C206" s="391"/>
      <c r="D206" s="391"/>
      <c r="E206" s="391"/>
      <c r="F206" s="391"/>
      <c r="G206" s="391"/>
      <c r="H206" s="391"/>
      <c r="I206" s="391"/>
      <c r="J206" s="391"/>
      <c r="K206" s="391"/>
      <c r="L206" s="391"/>
      <c r="M206" s="391"/>
      <c r="N206" s="391"/>
      <c r="O206" s="392"/>
      <c r="P206" s="399"/>
      <c r="Q206" s="400"/>
    </row>
    <row r="207" spans="1:17" ht="60" customHeight="1" x14ac:dyDescent="0.2">
      <c r="A207" s="187" t="s">
        <v>20</v>
      </c>
      <c r="B207" s="395" t="s">
        <v>348</v>
      </c>
      <c r="C207" s="395"/>
      <c r="D207" s="395"/>
      <c r="E207" s="395"/>
      <c r="F207" s="395"/>
      <c r="G207" s="395"/>
      <c r="H207" s="395"/>
      <c r="I207" s="395"/>
      <c r="J207" s="395"/>
      <c r="K207" s="395"/>
      <c r="L207" s="395"/>
      <c r="M207" s="395"/>
      <c r="N207" s="395"/>
      <c r="O207" s="396"/>
      <c r="P207" s="385"/>
      <c r="Q207" s="386"/>
    </row>
    <row r="208" spans="1:17" ht="30" customHeight="1" thickBot="1" x14ac:dyDescent="0.25">
      <c r="A208" s="188" t="s">
        <v>35</v>
      </c>
      <c r="B208" s="401" t="s">
        <v>349</v>
      </c>
      <c r="C208" s="401"/>
      <c r="D208" s="401"/>
      <c r="E208" s="401"/>
      <c r="F208" s="401"/>
      <c r="G208" s="401"/>
      <c r="H208" s="401"/>
      <c r="I208" s="401"/>
      <c r="J208" s="401"/>
      <c r="K208" s="401"/>
      <c r="L208" s="401"/>
      <c r="M208" s="401"/>
      <c r="N208" s="401"/>
      <c r="O208" s="402"/>
      <c r="P208" s="383"/>
      <c r="Q208" s="384"/>
    </row>
    <row r="209" spans="1:17" ht="16.5" x14ac:dyDescent="0.2">
      <c r="A209" s="173"/>
      <c r="B209" s="174"/>
      <c r="C209" s="174"/>
      <c r="D209" s="174"/>
      <c r="E209" s="174"/>
      <c r="F209" s="174"/>
      <c r="G209" s="174"/>
      <c r="H209" s="174"/>
      <c r="I209" s="174"/>
      <c r="J209" s="174"/>
      <c r="K209" s="174"/>
      <c r="L209" s="174"/>
      <c r="M209" s="174"/>
      <c r="N209" s="174"/>
      <c r="O209" s="174"/>
      <c r="P209" s="218"/>
      <c r="Q209" s="218"/>
    </row>
    <row r="210" spans="1:17" ht="13.5" thickBot="1" x14ac:dyDescent="0.25">
      <c r="A210" s="211" t="s">
        <v>350</v>
      </c>
      <c r="B210" s="30"/>
      <c r="C210" s="30"/>
      <c r="D210" s="30"/>
      <c r="E210" s="30"/>
      <c r="F210" s="30"/>
      <c r="G210" s="30"/>
      <c r="H210" s="30"/>
      <c r="I210" s="30"/>
      <c r="J210" s="30"/>
      <c r="K210" s="30"/>
      <c r="L210" s="30"/>
      <c r="M210" s="30"/>
      <c r="N210" s="30"/>
      <c r="O210" s="30"/>
      <c r="P210" s="30"/>
      <c r="Q210" s="30"/>
    </row>
    <row r="211" spans="1:17" ht="75" customHeight="1" thickBot="1" x14ac:dyDescent="0.25">
      <c r="A211" s="212" t="s">
        <v>126</v>
      </c>
      <c r="B211" s="393" t="s">
        <v>694</v>
      </c>
      <c r="C211" s="393"/>
      <c r="D211" s="393"/>
      <c r="E211" s="393"/>
      <c r="F211" s="393"/>
      <c r="G211" s="393"/>
      <c r="H211" s="393"/>
      <c r="I211" s="393"/>
      <c r="J211" s="393"/>
      <c r="K211" s="393"/>
      <c r="L211" s="393"/>
      <c r="M211" s="393"/>
      <c r="N211" s="393"/>
      <c r="O211" s="394"/>
      <c r="P211" s="387"/>
      <c r="Q211" s="388"/>
    </row>
    <row r="212" spans="1:17" x14ac:dyDescent="0.2">
      <c r="A212" s="30"/>
      <c r="B212" s="30"/>
      <c r="C212" s="30"/>
      <c r="D212" s="30"/>
      <c r="E212" s="30"/>
      <c r="F212" s="30"/>
      <c r="G212" s="30"/>
      <c r="H212" s="30"/>
      <c r="I212" s="30"/>
      <c r="J212" s="30"/>
      <c r="K212" s="30"/>
      <c r="L212" s="30"/>
      <c r="M212" s="30"/>
      <c r="N212" s="30"/>
      <c r="O212" s="30"/>
      <c r="P212" s="30"/>
      <c r="Q212" s="30"/>
    </row>
    <row r="213" spans="1:17" ht="13.5" thickBot="1" x14ac:dyDescent="0.25">
      <c r="A213" s="211" t="s">
        <v>401</v>
      </c>
      <c r="B213" s="30"/>
      <c r="C213" s="30"/>
      <c r="D213" s="30"/>
      <c r="E213" s="30"/>
      <c r="F213" s="30"/>
      <c r="G213" s="30"/>
      <c r="H213" s="30"/>
      <c r="I213" s="30"/>
      <c r="J213" s="30"/>
      <c r="K213" s="30"/>
      <c r="L213" s="30"/>
      <c r="M213" s="30"/>
      <c r="N213" s="30"/>
      <c r="O213" s="30"/>
      <c r="P213" s="30"/>
      <c r="Q213" s="30"/>
    </row>
    <row r="214" spans="1:17" ht="29.25" customHeight="1" thickBot="1" x14ac:dyDescent="0.25">
      <c r="A214" s="376" t="s">
        <v>32</v>
      </c>
      <c r="B214" s="365" t="s">
        <v>406</v>
      </c>
      <c r="C214" s="719"/>
      <c r="D214" s="719"/>
      <c r="E214" s="719"/>
      <c r="F214" s="719"/>
      <c r="G214" s="719"/>
      <c r="H214" s="719"/>
      <c r="I214" s="719"/>
      <c r="J214" s="719"/>
      <c r="K214" s="719"/>
      <c r="L214" s="719"/>
      <c r="M214" s="719"/>
      <c r="N214" s="719"/>
      <c r="O214" s="719"/>
      <c r="P214" s="514"/>
      <c r="Q214" s="515"/>
    </row>
    <row r="215" spans="1:17" ht="75" customHeight="1" x14ac:dyDescent="0.2">
      <c r="A215" s="377"/>
      <c r="B215" s="395" t="s">
        <v>407</v>
      </c>
      <c r="C215" s="395"/>
      <c r="D215" s="395"/>
      <c r="E215" s="395"/>
      <c r="F215" s="395"/>
      <c r="G215" s="395"/>
      <c r="H215" s="395"/>
      <c r="I215" s="395"/>
      <c r="J215" s="395"/>
      <c r="K215" s="395"/>
      <c r="L215" s="395"/>
      <c r="M215" s="395"/>
      <c r="N215" s="395"/>
      <c r="O215" s="396"/>
      <c r="P215" s="399"/>
      <c r="Q215" s="400"/>
    </row>
    <row r="216" spans="1:17" ht="33" customHeight="1" x14ac:dyDescent="0.2">
      <c r="A216" s="377"/>
      <c r="B216" s="395" t="s">
        <v>408</v>
      </c>
      <c r="C216" s="395"/>
      <c r="D216" s="395"/>
      <c r="E216" s="395"/>
      <c r="F216" s="395"/>
      <c r="G216" s="395"/>
      <c r="H216" s="395"/>
      <c r="I216" s="395"/>
      <c r="J216" s="395"/>
      <c r="K216" s="395"/>
      <c r="L216" s="395"/>
      <c r="M216" s="395"/>
      <c r="N216" s="395"/>
      <c r="O216" s="396"/>
      <c r="P216" s="385"/>
      <c r="Q216" s="386"/>
    </row>
    <row r="217" spans="1:17" ht="30" customHeight="1" thickBot="1" x14ac:dyDescent="0.25">
      <c r="A217" s="378"/>
      <c r="B217" s="401" t="s">
        <v>409</v>
      </c>
      <c r="C217" s="401"/>
      <c r="D217" s="401"/>
      <c r="E217" s="401"/>
      <c r="F217" s="401"/>
      <c r="G217" s="401"/>
      <c r="H217" s="401"/>
      <c r="I217" s="401"/>
      <c r="J217" s="401"/>
      <c r="K217" s="401"/>
      <c r="L217" s="401"/>
      <c r="M217" s="401"/>
      <c r="N217" s="401"/>
      <c r="O217" s="402"/>
      <c r="P217" s="383"/>
      <c r="Q217" s="384"/>
    </row>
    <row r="218" spans="1:17" x14ac:dyDescent="0.2">
      <c r="A218" s="30"/>
      <c r="B218" s="30"/>
      <c r="C218" s="30"/>
      <c r="D218" s="30"/>
      <c r="E218" s="30"/>
      <c r="F218" s="30"/>
      <c r="G218" s="30"/>
      <c r="H218" s="30"/>
      <c r="I218" s="30"/>
      <c r="J218" s="30"/>
      <c r="K218" s="30"/>
      <c r="L218" s="30"/>
      <c r="M218" s="30"/>
      <c r="N218" s="30"/>
      <c r="O218" s="30"/>
      <c r="P218" s="30"/>
      <c r="Q218" s="30"/>
    </row>
    <row r="219" spans="1:17" ht="13.5" thickBot="1" x14ac:dyDescent="0.25">
      <c r="A219" s="211" t="s">
        <v>402</v>
      </c>
      <c r="B219" s="30"/>
      <c r="C219" s="30"/>
      <c r="D219" s="30"/>
      <c r="E219" s="30"/>
      <c r="F219" s="30"/>
      <c r="G219" s="30"/>
      <c r="H219" s="30"/>
      <c r="I219" s="30"/>
      <c r="J219" s="30"/>
      <c r="K219" s="30"/>
      <c r="L219" s="30"/>
      <c r="M219" s="30"/>
      <c r="N219" s="30"/>
      <c r="O219" s="30"/>
      <c r="P219" s="30"/>
      <c r="Q219" s="30"/>
    </row>
    <row r="220" spans="1:17" ht="36" customHeight="1" thickBot="1" x14ac:dyDescent="0.25">
      <c r="A220" s="212" t="s">
        <v>116</v>
      </c>
      <c r="B220" s="393" t="s">
        <v>153</v>
      </c>
      <c r="C220" s="393"/>
      <c r="D220" s="393"/>
      <c r="E220" s="393"/>
      <c r="F220" s="393"/>
      <c r="G220" s="393"/>
      <c r="H220" s="393"/>
      <c r="I220" s="393"/>
      <c r="J220" s="393"/>
      <c r="K220" s="393"/>
      <c r="L220" s="393"/>
      <c r="M220" s="393"/>
      <c r="N220" s="393"/>
      <c r="O220" s="394"/>
      <c r="P220" s="387"/>
      <c r="Q220" s="388"/>
    </row>
    <row r="221" spans="1:17" ht="13.5" thickBot="1" x14ac:dyDescent="0.25">
      <c r="A221" s="211" t="s">
        <v>351</v>
      </c>
      <c r="B221" s="30"/>
      <c r="C221" s="30"/>
      <c r="D221" s="30"/>
      <c r="E221" s="30"/>
      <c r="F221" s="30"/>
      <c r="G221" s="30"/>
      <c r="H221" s="30"/>
      <c r="I221" s="30"/>
      <c r="J221" s="30"/>
      <c r="K221" s="30"/>
      <c r="L221" s="30"/>
      <c r="M221" s="30"/>
      <c r="N221" s="30"/>
      <c r="O221" s="30"/>
      <c r="P221" s="30"/>
      <c r="Q221" s="30"/>
    </row>
    <row r="222" spans="1:17" ht="141" customHeight="1" thickBot="1" x14ac:dyDescent="0.25">
      <c r="A222" s="212" t="s">
        <v>116</v>
      </c>
      <c r="B222" s="393" t="s">
        <v>695</v>
      </c>
      <c r="C222" s="393"/>
      <c r="D222" s="393"/>
      <c r="E222" s="393"/>
      <c r="F222" s="393"/>
      <c r="G222" s="393"/>
      <c r="H222" s="393"/>
      <c r="I222" s="393"/>
      <c r="J222" s="393"/>
      <c r="K222" s="393"/>
      <c r="L222" s="393"/>
      <c r="M222" s="393"/>
      <c r="N222" s="393"/>
      <c r="O222" s="394"/>
      <c r="P222" s="387"/>
      <c r="Q222" s="388"/>
    </row>
    <row r="223" spans="1:17" x14ac:dyDescent="0.2">
      <c r="A223" s="30"/>
      <c r="B223" s="30"/>
      <c r="C223" s="30"/>
      <c r="D223" s="30"/>
      <c r="E223" s="30"/>
      <c r="F223" s="30"/>
      <c r="G223" s="30"/>
      <c r="H223" s="30"/>
      <c r="I223" s="30"/>
      <c r="J223" s="30"/>
      <c r="K223" s="30"/>
      <c r="L223" s="30"/>
      <c r="M223" s="30"/>
      <c r="N223" s="30"/>
      <c r="O223" s="30"/>
      <c r="P223" s="30"/>
      <c r="Q223" s="30"/>
    </row>
    <row r="224" spans="1:17" ht="13.5" thickBot="1" x14ac:dyDescent="0.25">
      <c r="A224" s="211" t="s">
        <v>352</v>
      </c>
      <c r="B224" s="30"/>
      <c r="C224" s="30"/>
      <c r="D224" s="30"/>
      <c r="E224" s="30"/>
      <c r="F224" s="30"/>
      <c r="G224" s="30"/>
      <c r="H224" s="30"/>
      <c r="I224" s="30"/>
      <c r="J224" s="30"/>
      <c r="K224" s="30"/>
      <c r="L224" s="30"/>
      <c r="M224" s="30"/>
      <c r="N224" s="30"/>
      <c r="O224" s="30"/>
      <c r="P224" s="30"/>
      <c r="Q224" s="30"/>
    </row>
    <row r="225" spans="1:17" ht="45" customHeight="1" x14ac:dyDescent="0.2">
      <c r="A225" s="186" t="s">
        <v>116</v>
      </c>
      <c r="B225" s="391" t="s">
        <v>696</v>
      </c>
      <c r="C225" s="391"/>
      <c r="D225" s="391"/>
      <c r="E225" s="391"/>
      <c r="F225" s="391"/>
      <c r="G225" s="391"/>
      <c r="H225" s="391"/>
      <c r="I225" s="391"/>
      <c r="J225" s="391"/>
      <c r="K225" s="391"/>
      <c r="L225" s="391"/>
      <c r="M225" s="391"/>
      <c r="N225" s="391"/>
      <c r="O225" s="392"/>
      <c r="P225" s="399"/>
      <c r="Q225" s="400"/>
    </row>
    <row r="226" spans="1:17" ht="105" customHeight="1" x14ac:dyDescent="0.2">
      <c r="A226" s="187" t="s">
        <v>20</v>
      </c>
      <c r="B226" s="389" t="s">
        <v>697</v>
      </c>
      <c r="C226" s="389"/>
      <c r="D226" s="389"/>
      <c r="E226" s="389"/>
      <c r="F226" s="389"/>
      <c r="G226" s="389"/>
      <c r="H226" s="389"/>
      <c r="I226" s="389"/>
      <c r="J226" s="389"/>
      <c r="K226" s="389"/>
      <c r="L226" s="389"/>
      <c r="M226" s="389"/>
      <c r="N226" s="389"/>
      <c r="O226" s="390"/>
      <c r="P226" s="385"/>
      <c r="Q226" s="386"/>
    </row>
    <row r="227" spans="1:17" ht="60" customHeight="1" thickBot="1" x14ac:dyDescent="0.25">
      <c r="A227" s="188" t="s">
        <v>35</v>
      </c>
      <c r="B227" s="401" t="s">
        <v>86</v>
      </c>
      <c r="C227" s="401"/>
      <c r="D227" s="401"/>
      <c r="E227" s="401"/>
      <c r="F227" s="401"/>
      <c r="G227" s="401"/>
      <c r="H227" s="401"/>
      <c r="I227" s="401"/>
      <c r="J227" s="401"/>
      <c r="K227" s="401"/>
      <c r="L227" s="401"/>
      <c r="M227" s="401"/>
      <c r="N227" s="401"/>
      <c r="O227" s="402"/>
      <c r="P227" s="383"/>
      <c r="Q227" s="384"/>
    </row>
    <row r="228" spans="1:17" x14ac:dyDescent="0.2">
      <c r="A228" s="30"/>
      <c r="B228" s="30"/>
      <c r="C228" s="30"/>
      <c r="D228" s="30"/>
      <c r="E228" s="30"/>
      <c r="F228" s="30"/>
      <c r="G228" s="30"/>
      <c r="H228" s="30"/>
      <c r="I228" s="30"/>
      <c r="J228" s="30"/>
      <c r="K228" s="30"/>
      <c r="L228" s="30"/>
      <c r="M228" s="30"/>
      <c r="N228" s="30"/>
      <c r="O228" s="30"/>
      <c r="P228" s="30"/>
      <c r="Q228" s="30"/>
    </row>
    <row r="229" spans="1:17" ht="13.5" thickBot="1" x14ac:dyDescent="0.25">
      <c r="A229" s="211" t="s">
        <v>353</v>
      </c>
      <c r="B229" s="30"/>
      <c r="C229" s="30"/>
      <c r="D229" s="30"/>
      <c r="E229" s="30"/>
      <c r="F229" s="30"/>
      <c r="G229" s="30"/>
      <c r="H229" s="30"/>
      <c r="I229" s="30"/>
      <c r="J229" s="30"/>
      <c r="K229" s="30"/>
      <c r="L229" s="30"/>
      <c r="M229" s="30"/>
      <c r="N229" s="30"/>
      <c r="O229" s="30"/>
      <c r="P229" s="30"/>
      <c r="Q229" s="30"/>
    </row>
    <row r="230" spans="1:17" ht="45" customHeight="1" thickBot="1" x14ac:dyDescent="0.25">
      <c r="A230" s="212" t="s">
        <v>116</v>
      </c>
      <c r="B230" s="393" t="s">
        <v>698</v>
      </c>
      <c r="C230" s="393"/>
      <c r="D230" s="393"/>
      <c r="E230" s="393"/>
      <c r="F230" s="393"/>
      <c r="G230" s="393"/>
      <c r="H230" s="393"/>
      <c r="I230" s="393"/>
      <c r="J230" s="393"/>
      <c r="K230" s="393"/>
      <c r="L230" s="393"/>
      <c r="M230" s="393"/>
      <c r="N230" s="393"/>
      <c r="O230" s="394"/>
      <c r="P230" s="387"/>
      <c r="Q230" s="388"/>
    </row>
    <row r="231" spans="1:17" x14ac:dyDescent="0.2">
      <c r="A231" s="30"/>
      <c r="B231" s="30"/>
      <c r="C231" s="30"/>
      <c r="D231" s="30"/>
      <c r="E231" s="30"/>
      <c r="F231" s="30"/>
      <c r="G231" s="30"/>
      <c r="H231" s="30"/>
      <c r="I231" s="30"/>
      <c r="J231" s="30"/>
      <c r="K231" s="30"/>
      <c r="L231" s="30"/>
      <c r="M231" s="30"/>
      <c r="N231" s="30"/>
      <c r="O231" s="30"/>
      <c r="P231" s="30"/>
      <c r="Q231" s="30"/>
    </row>
    <row r="232" spans="1:17" ht="13.5" thickBot="1" x14ac:dyDescent="0.25">
      <c r="A232" s="211" t="s">
        <v>354</v>
      </c>
      <c r="B232" s="30"/>
      <c r="C232" s="30"/>
      <c r="D232" s="30"/>
      <c r="E232" s="30"/>
      <c r="F232" s="30"/>
      <c r="G232" s="30"/>
      <c r="H232" s="30"/>
      <c r="I232" s="30"/>
      <c r="J232" s="30"/>
      <c r="K232" s="30"/>
      <c r="L232" s="30"/>
      <c r="M232" s="30"/>
      <c r="N232" s="30"/>
      <c r="O232" s="30"/>
      <c r="P232" s="30"/>
      <c r="Q232" s="30"/>
    </row>
    <row r="233" spans="1:17" ht="60" customHeight="1" x14ac:dyDescent="0.2">
      <c r="A233" s="186" t="s">
        <v>116</v>
      </c>
      <c r="B233" s="391" t="s">
        <v>699</v>
      </c>
      <c r="C233" s="391"/>
      <c r="D233" s="391"/>
      <c r="E233" s="391"/>
      <c r="F233" s="391"/>
      <c r="G233" s="391"/>
      <c r="H233" s="391"/>
      <c r="I233" s="391"/>
      <c r="J233" s="391"/>
      <c r="K233" s="391"/>
      <c r="L233" s="391"/>
      <c r="M233" s="391"/>
      <c r="N233" s="391"/>
      <c r="O233" s="392"/>
      <c r="P233" s="399"/>
      <c r="Q233" s="400"/>
    </row>
    <row r="234" spans="1:17" ht="60" customHeight="1" x14ac:dyDescent="0.2">
      <c r="A234" s="187" t="s">
        <v>117</v>
      </c>
      <c r="B234" s="395" t="s">
        <v>700</v>
      </c>
      <c r="C234" s="395"/>
      <c r="D234" s="395"/>
      <c r="E234" s="395"/>
      <c r="F234" s="395"/>
      <c r="G234" s="395"/>
      <c r="H234" s="395"/>
      <c r="I234" s="395"/>
      <c r="J234" s="395"/>
      <c r="K234" s="395"/>
      <c r="L234" s="395"/>
      <c r="M234" s="395"/>
      <c r="N234" s="395"/>
      <c r="O234" s="396"/>
      <c r="P234" s="385"/>
      <c r="Q234" s="386"/>
    </row>
    <row r="235" spans="1:17" ht="60" customHeight="1" thickBot="1" x14ac:dyDescent="0.25">
      <c r="A235" s="188" t="s">
        <v>118</v>
      </c>
      <c r="B235" s="401" t="s">
        <v>701</v>
      </c>
      <c r="C235" s="401"/>
      <c r="D235" s="401"/>
      <c r="E235" s="401"/>
      <c r="F235" s="401"/>
      <c r="G235" s="401"/>
      <c r="H235" s="401"/>
      <c r="I235" s="401"/>
      <c r="J235" s="401"/>
      <c r="K235" s="401"/>
      <c r="L235" s="401"/>
      <c r="M235" s="401"/>
      <c r="N235" s="401"/>
      <c r="O235" s="402"/>
      <c r="P235" s="383"/>
      <c r="Q235" s="384"/>
    </row>
    <row r="236" spans="1:17" x14ac:dyDescent="0.2">
      <c r="A236" s="30"/>
      <c r="B236" s="30"/>
      <c r="C236" s="30"/>
      <c r="D236" s="30"/>
      <c r="E236" s="30"/>
      <c r="F236" s="30"/>
      <c r="G236" s="30"/>
      <c r="H236" s="30"/>
      <c r="I236" s="30"/>
      <c r="J236" s="30"/>
      <c r="K236" s="30"/>
      <c r="L236" s="30"/>
      <c r="M236" s="30"/>
      <c r="N236" s="30"/>
      <c r="O236" s="30"/>
      <c r="P236" s="30"/>
      <c r="Q236" s="30"/>
    </row>
    <row r="237" spans="1:17" ht="13.5" thickBot="1" x14ac:dyDescent="0.25">
      <c r="A237" s="211" t="s">
        <v>355</v>
      </c>
      <c r="B237" s="30"/>
      <c r="C237" s="30"/>
      <c r="D237" s="30"/>
      <c r="E237" s="30"/>
      <c r="F237" s="30"/>
      <c r="G237" s="30"/>
      <c r="H237" s="30"/>
      <c r="I237" s="30"/>
      <c r="J237" s="30"/>
      <c r="K237" s="30"/>
      <c r="L237" s="30"/>
      <c r="M237" s="30"/>
      <c r="N237" s="30"/>
      <c r="O237" s="30"/>
      <c r="P237" s="30"/>
      <c r="Q237" s="30"/>
    </row>
    <row r="238" spans="1:17" ht="60" customHeight="1" x14ac:dyDescent="0.2">
      <c r="A238" s="186" t="s">
        <v>116</v>
      </c>
      <c r="B238" s="391" t="s">
        <v>87</v>
      </c>
      <c r="C238" s="391"/>
      <c r="D238" s="391"/>
      <c r="E238" s="391"/>
      <c r="F238" s="391"/>
      <c r="G238" s="391"/>
      <c r="H238" s="391"/>
      <c r="I238" s="391"/>
      <c r="J238" s="391"/>
      <c r="K238" s="391"/>
      <c r="L238" s="391"/>
      <c r="M238" s="391"/>
      <c r="N238" s="391"/>
      <c r="O238" s="392"/>
      <c r="P238" s="399"/>
      <c r="Q238" s="400"/>
    </row>
    <row r="239" spans="1:17" ht="30" customHeight="1" x14ac:dyDescent="0.2">
      <c r="A239" s="187" t="s">
        <v>117</v>
      </c>
      <c r="B239" s="395" t="s">
        <v>345</v>
      </c>
      <c r="C239" s="395"/>
      <c r="D239" s="395"/>
      <c r="E239" s="395"/>
      <c r="F239" s="395"/>
      <c r="G239" s="395"/>
      <c r="H239" s="395"/>
      <c r="I239" s="395"/>
      <c r="J239" s="395"/>
      <c r="K239" s="395"/>
      <c r="L239" s="395"/>
      <c r="M239" s="395"/>
      <c r="N239" s="395"/>
      <c r="O239" s="396"/>
      <c r="P239" s="385"/>
      <c r="Q239" s="386"/>
    </row>
    <row r="240" spans="1:17" ht="99.75" customHeight="1" x14ac:dyDescent="0.2">
      <c r="A240" s="187" t="s">
        <v>118</v>
      </c>
      <c r="B240" s="389" t="s">
        <v>702</v>
      </c>
      <c r="C240" s="389"/>
      <c r="D240" s="389"/>
      <c r="E240" s="389"/>
      <c r="F240" s="389"/>
      <c r="G240" s="389"/>
      <c r="H240" s="389"/>
      <c r="I240" s="389"/>
      <c r="J240" s="389"/>
      <c r="K240" s="389"/>
      <c r="L240" s="389"/>
      <c r="M240" s="389"/>
      <c r="N240" s="389"/>
      <c r="O240" s="390"/>
      <c r="P240" s="385"/>
      <c r="Q240" s="386"/>
    </row>
    <row r="241" spans="1:17" ht="60" customHeight="1" x14ac:dyDescent="0.2">
      <c r="A241" s="187" t="s">
        <v>119</v>
      </c>
      <c r="B241" s="395" t="s">
        <v>703</v>
      </c>
      <c r="C241" s="395"/>
      <c r="D241" s="395"/>
      <c r="E241" s="395"/>
      <c r="F241" s="395"/>
      <c r="G241" s="395"/>
      <c r="H241" s="395"/>
      <c r="I241" s="395"/>
      <c r="J241" s="395"/>
      <c r="K241" s="395"/>
      <c r="L241" s="395"/>
      <c r="M241" s="395"/>
      <c r="N241" s="395"/>
      <c r="O241" s="396"/>
      <c r="P241" s="385"/>
      <c r="Q241" s="386"/>
    </row>
    <row r="242" spans="1:17" ht="105" customHeight="1" thickBot="1" x14ac:dyDescent="0.25">
      <c r="A242" s="188" t="s">
        <v>306</v>
      </c>
      <c r="B242" s="451" t="s">
        <v>704</v>
      </c>
      <c r="C242" s="451"/>
      <c r="D242" s="451"/>
      <c r="E242" s="451"/>
      <c r="F242" s="451"/>
      <c r="G242" s="451"/>
      <c r="H242" s="451"/>
      <c r="I242" s="451"/>
      <c r="J242" s="451"/>
      <c r="K242" s="451"/>
      <c r="L242" s="451"/>
      <c r="M242" s="451"/>
      <c r="N242" s="451"/>
      <c r="O242" s="452"/>
      <c r="P242" s="383"/>
      <c r="Q242" s="384"/>
    </row>
    <row r="243" spans="1:17" x14ac:dyDescent="0.2">
      <c r="A243" s="30"/>
      <c r="B243" s="30"/>
      <c r="C243" s="30"/>
      <c r="D243" s="30"/>
      <c r="E243" s="30"/>
      <c r="F243" s="30"/>
      <c r="G243" s="30"/>
      <c r="H243" s="30"/>
      <c r="I243" s="30"/>
      <c r="J243" s="30"/>
      <c r="K243" s="30"/>
      <c r="L243" s="30"/>
      <c r="M243" s="30"/>
      <c r="N243" s="30"/>
      <c r="O243" s="30"/>
      <c r="P243" s="30"/>
      <c r="Q243" s="30"/>
    </row>
    <row r="244" spans="1:17" ht="13.5" thickBot="1" x14ac:dyDescent="0.25">
      <c r="A244" s="211" t="s">
        <v>365</v>
      </c>
      <c r="B244" s="30"/>
      <c r="C244" s="30"/>
      <c r="D244" s="30"/>
      <c r="E244" s="30"/>
      <c r="F244" s="30"/>
      <c r="G244" s="30"/>
      <c r="H244" s="30"/>
      <c r="I244" s="30"/>
      <c r="J244" s="30"/>
      <c r="K244" s="30"/>
      <c r="L244" s="30"/>
      <c r="M244" s="30"/>
      <c r="N244" s="30"/>
      <c r="O244" s="30"/>
      <c r="P244" s="30"/>
      <c r="Q244" s="30"/>
    </row>
    <row r="245" spans="1:17" ht="45" customHeight="1" x14ac:dyDescent="0.2">
      <c r="A245" s="186" t="s">
        <v>116</v>
      </c>
      <c r="B245" s="391" t="s">
        <v>705</v>
      </c>
      <c r="C245" s="391"/>
      <c r="D245" s="391"/>
      <c r="E245" s="391"/>
      <c r="F245" s="391"/>
      <c r="G245" s="391"/>
      <c r="H245" s="391"/>
      <c r="I245" s="391"/>
      <c r="J245" s="391"/>
      <c r="K245" s="391"/>
      <c r="L245" s="391"/>
      <c r="M245" s="391"/>
      <c r="N245" s="391"/>
      <c r="O245" s="392"/>
      <c r="P245" s="399"/>
      <c r="Q245" s="400"/>
    </row>
    <row r="246" spans="1:17" ht="30" customHeight="1" x14ac:dyDescent="0.2">
      <c r="A246" s="187" t="s">
        <v>117</v>
      </c>
      <c r="B246" s="395" t="s">
        <v>191</v>
      </c>
      <c r="C246" s="395"/>
      <c r="D246" s="395"/>
      <c r="E246" s="395"/>
      <c r="F246" s="395"/>
      <c r="G246" s="395"/>
      <c r="H246" s="395"/>
      <c r="I246" s="395"/>
      <c r="J246" s="395"/>
      <c r="K246" s="395"/>
      <c r="L246" s="395"/>
      <c r="M246" s="395"/>
      <c r="N246" s="395"/>
      <c r="O246" s="396"/>
      <c r="P246" s="385"/>
      <c r="Q246" s="386"/>
    </row>
    <row r="247" spans="1:17" ht="45" customHeight="1" x14ac:dyDescent="0.2">
      <c r="A247" s="209" t="s">
        <v>118</v>
      </c>
      <c r="B247" s="678" t="s">
        <v>706</v>
      </c>
      <c r="C247" s="678"/>
      <c r="D247" s="678"/>
      <c r="E247" s="678"/>
      <c r="F247" s="678"/>
      <c r="G247" s="678"/>
      <c r="H247" s="678"/>
      <c r="I247" s="678"/>
      <c r="J247" s="678"/>
      <c r="K247" s="678"/>
      <c r="L247" s="678"/>
      <c r="M247" s="678"/>
      <c r="N247" s="678"/>
      <c r="O247" s="679"/>
      <c r="P247" s="442"/>
      <c r="Q247" s="443"/>
    </row>
    <row r="248" spans="1:17" ht="45" customHeight="1" x14ac:dyDescent="0.2">
      <c r="A248" s="187" t="s">
        <v>665</v>
      </c>
      <c r="B248" s="389" t="s">
        <v>664</v>
      </c>
      <c r="C248" s="395"/>
      <c r="D248" s="395"/>
      <c r="E248" s="395"/>
      <c r="F248" s="395"/>
      <c r="G248" s="395"/>
      <c r="H248" s="395"/>
      <c r="I248" s="395"/>
      <c r="J248" s="395"/>
      <c r="K248" s="395"/>
      <c r="L248" s="395"/>
      <c r="M248" s="395"/>
      <c r="N248" s="395"/>
      <c r="O248" s="396"/>
      <c r="P248" s="385"/>
      <c r="Q248" s="386"/>
    </row>
    <row r="249" spans="1:17" ht="45" customHeight="1" thickBot="1" x14ac:dyDescent="0.25">
      <c r="A249" s="188" t="s">
        <v>233</v>
      </c>
      <c r="B249" s="451" t="s">
        <v>707</v>
      </c>
      <c r="C249" s="401"/>
      <c r="D249" s="401"/>
      <c r="E249" s="401"/>
      <c r="F249" s="401"/>
      <c r="G249" s="401"/>
      <c r="H249" s="401"/>
      <c r="I249" s="401"/>
      <c r="J249" s="401"/>
      <c r="K249" s="401"/>
      <c r="L249" s="401"/>
      <c r="M249" s="401"/>
      <c r="N249" s="401"/>
      <c r="O249" s="402"/>
      <c r="P249" s="383"/>
      <c r="Q249" s="384"/>
    </row>
    <row r="250" spans="1:17" ht="45" customHeight="1" thickBot="1" x14ac:dyDescent="0.25">
      <c r="A250" s="212" t="s">
        <v>234</v>
      </c>
      <c r="B250" s="736" t="s">
        <v>708</v>
      </c>
      <c r="C250" s="393"/>
      <c r="D250" s="393"/>
      <c r="E250" s="393"/>
      <c r="F250" s="393"/>
      <c r="G250" s="393"/>
      <c r="H250" s="393"/>
      <c r="I250" s="393"/>
      <c r="J250" s="393"/>
      <c r="K250" s="393"/>
      <c r="L250" s="393"/>
      <c r="M250" s="393"/>
      <c r="N250" s="393"/>
      <c r="O250" s="394"/>
      <c r="P250" s="387"/>
      <c r="Q250" s="388"/>
    </row>
    <row r="251" spans="1:17" s="48" customFormat="1" ht="25.5" customHeight="1" x14ac:dyDescent="0.2">
      <c r="A251" s="144" t="s">
        <v>666</v>
      </c>
      <c r="B251" s="144"/>
      <c r="C251" s="144"/>
      <c r="D251" s="144"/>
      <c r="E251" s="144"/>
      <c r="F251" s="144"/>
      <c r="G251" s="144"/>
      <c r="H251" s="144"/>
      <c r="I251" s="144"/>
      <c r="J251" s="144"/>
      <c r="K251" s="144"/>
      <c r="L251" s="144"/>
      <c r="M251" s="144"/>
      <c r="N251" s="144"/>
      <c r="O251" s="144"/>
      <c r="P251" s="144"/>
      <c r="Q251" s="144"/>
    </row>
    <row r="252" spans="1:17" ht="25.5" customHeight="1" thickBot="1" x14ac:dyDescent="0.25">
      <c r="A252" s="211" t="s">
        <v>410</v>
      </c>
      <c r="B252" s="30"/>
      <c r="C252" s="30"/>
      <c r="D252" s="30"/>
      <c r="E252" s="30"/>
      <c r="F252" s="30"/>
      <c r="G252" s="30"/>
      <c r="H252" s="30"/>
      <c r="I252" s="30"/>
      <c r="J252" s="30"/>
      <c r="K252" s="30"/>
      <c r="L252" s="30"/>
      <c r="M252" s="30"/>
      <c r="N252" s="30"/>
      <c r="O252" s="30"/>
      <c r="P252" s="30"/>
      <c r="Q252" s="30"/>
    </row>
    <row r="253" spans="1:17" ht="27.75" customHeight="1" thickBot="1" x14ac:dyDescent="0.25">
      <c r="A253" s="376" t="s">
        <v>32</v>
      </c>
      <c r="B253" s="365" t="s">
        <v>403</v>
      </c>
      <c r="C253" s="719"/>
      <c r="D253" s="719"/>
      <c r="E253" s="719"/>
      <c r="F253" s="719"/>
      <c r="G253" s="719"/>
      <c r="H253" s="719"/>
      <c r="I253" s="719"/>
      <c r="J253" s="719"/>
      <c r="K253" s="719"/>
      <c r="L253" s="719"/>
      <c r="M253" s="719"/>
      <c r="N253" s="719"/>
      <c r="O253" s="719"/>
      <c r="P253" s="719"/>
      <c r="Q253" s="729"/>
    </row>
    <row r="254" spans="1:17" ht="45" customHeight="1" x14ac:dyDescent="0.2">
      <c r="A254" s="377"/>
      <c r="B254" s="368" t="s">
        <v>404</v>
      </c>
      <c r="C254" s="369"/>
      <c r="D254" s="369"/>
      <c r="E254" s="369"/>
      <c r="F254" s="369"/>
      <c r="G254" s="369"/>
      <c r="H254" s="369"/>
      <c r="I254" s="369"/>
      <c r="J254" s="369"/>
      <c r="K254" s="369"/>
      <c r="L254" s="369"/>
      <c r="M254" s="369"/>
      <c r="N254" s="369"/>
      <c r="O254" s="465"/>
      <c r="P254" s="399"/>
      <c r="Q254" s="400"/>
    </row>
    <row r="255" spans="1:17" ht="30" customHeight="1" x14ac:dyDescent="0.2">
      <c r="A255" s="377"/>
      <c r="B255" s="368" t="s">
        <v>709</v>
      </c>
      <c r="C255" s="369"/>
      <c r="D255" s="369"/>
      <c r="E255" s="369"/>
      <c r="F255" s="369"/>
      <c r="G255" s="369"/>
      <c r="H255" s="369"/>
      <c r="I255" s="369"/>
      <c r="J255" s="369"/>
      <c r="K255" s="369"/>
      <c r="L255" s="369"/>
      <c r="M255" s="369"/>
      <c r="N255" s="369"/>
      <c r="O255" s="465"/>
      <c r="P255" s="385"/>
      <c r="Q255" s="386"/>
    </row>
    <row r="256" spans="1:17" ht="45" customHeight="1" x14ac:dyDescent="0.2">
      <c r="A256" s="377"/>
      <c r="B256" s="368" t="s">
        <v>710</v>
      </c>
      <c r="C256" s="369"/>
      <c r="D256" s="369"/>
      <c r="E256" s="369"/>
      <c r="F256" s="369"/>
      <c r="G256" s="369"/>
      <c r="H256" s="369"/>
      <c r="I256" s="369"/>
      <c r="J256" s="369"/>
      <c r="K256" s="369"/>
      <c r="L256" s="369"/>
      <c r="M256" s="369"/>
      <c r="N256" s="369"/>
      <c r="O256" s="465"/>
      <c r="P256" s="385"/>
      <c r="Q256" s="386"/>
    </row>
    <row r="257" spans="1:17" ht="45" customHeight="1" thickBot="1" x14ac:dyDescent="0.25">
      <c r="A257" s="378"/>
      <c r="B257" s="469" t="s">
        <v>405</v>
      </c>
      <c r="C257" s="470"/>
      <c r="D257" s="470"/>
      <c r="E257" s="470"/>
      <c r="F257" s="470"/>
      <c r="G257" s="470"/>
      <c r="H257" s="470"/>
      <c r="I257" s="470"/>
      <c r="J257" s="470"/>
      <c r="K257" s="470"/>
      <c r="L257" s="470"/>
      <c r="M257" s="470"/>
      <c r="N257" s="470"/>
      <c r="O257" s="471"/>
      <c r="P257" s="383"/>
      <c r="Q257" s="384"/>
    </row>
    <row r="258" spans="1:17" x14ac:dyDescent="0.2">
      <c r="A258" s="30"/>
      <c r="B258" s="30"/>
      <c r="C258" s="30"/>
      <c r="D258" s="30"/>
      <c r="E258" s="30"/>
      <c r="F258" s="30"/>
      <c r="G258" s="30"/>
      <c r="H258" s="30"/>
      <c r="I258" s="30"/>
      <c r="J258" s="30"/>
      <c r="K258" s="30"/>
      <c r="L258" s="30"/>
      <c r="M258" s="30"/>
      <c r="N258" s="30"/>
      <c r="O258" s="30"/>
      <c r="P258" s="30"/>
      <c r="Q258" s="30"/>
    </row>
    <row r="259" spans="1:17" ht="13.5" thickBot="1" x14ac:dyDescent="0.25">
      <c r="A259" s="211" t="s">
        <v>366</v>
      </c>
      <c r="B259" s="30"/>
      <c r="C259" s="30"/>
      <c r="D259" s="30"/>
      <c r="E259" s="30"/>
      <c r="F259" s="30"/>
      <c r="G259" s="30"/>
      <c r="H259" s="30"/>
      <c r="I259" s="30"/>
      <c r="J259" s="30"/>
      <c r="K259" s="30"/>
      <c r="L259" s="30"/>
      <c r="M259" s="30"/>
      <c r="N259" s="30"/>
      <c r="O259" s="30"/>
      <c r="P259" s="30"/>
      <c r="Q259" s="30"/>
    </row>
    <row r="260" spans="1:17" ht="45" customHeight="1" thickBot="1" x14ac:dyDescent="0.25">
      <c r="A260" s="212" t="s">
        <v>116</v>
      </c>
      <c r="B260" s="513" t="s">
        <v>502</v>
      </c>
      <c r="C260" s="514"/>
      <c r="D260" s="514"/>
      <c r="E260" s="514"/>
      <c r="F260" s="514"/>
      <c r="G260" s="514"/>
      <c r="H260" s="514"/>
      <c r="I260" s="514"/>
      <c r="J260" s="514"/>
      <c r="K260" s="514"/>
      <c r="L260" s="514"/>
      <c r="M260" s="514"/>
      <c r="N260" s="514"/>
      <c r="O260" s="515"/>
      <c r="P260" s="387"/>
      <c r="Q260" s="388"/>
    </row>
    <row r="261" spans="1:17" x14ac:dyDescent="0.2">
      <c r="A261" s="30"/>
      <c r="B261" s="30"/>
      <c r="C261" s="30"/>
      <c r="D261" s="30"/>
      <c r="E261" s="30"/>
      <c r="F261" s="30"/>
      <c r="G261" s="30"/>
      <c r="H261" s="30"/>
      <c r="I261" s="30"/>
      <c r="J261" s="30"/>
      <c r="K261" s="30"/>
      <c r="L261" s="30"/>
      <c r="M261" s="30"/>
      <c r="N261" s="30"/>
      <c r="O261" s="30"/>
      <c r="P261" s="30"/>
      <c r="Q261" s="30"/>
    </row>
    <row r="262" spans="1:17" ht="13.5" thickBot="1" x14ac:dyDescent="0.25">
      <c r="A262" s="211" t="s">
        <v>367</v>
      </c>
      <c r="B262" s="30"/>
      <c r="C262" s="30"/>
      <c r="D262" s="30"/>
      <c r="E262" s="30"/>
      <c r="F262" s="30"/>
      <c r="G262" s="30"/>
      <c r="H262" s="30"/>
      <c r="I262" s="30"/>
      <c r="J262" s="30"/>
      <c r="K262" s="30"/>
      <c r="L262" s="30"/>
      <c r="M262" s="30"/>
      <c r="N262" s="30"/>
      <c r="O262" s="30"/>
      <c r="P262" s="30"/>
      <c r="Q262" s="30"/>
    </row>
    <row r="263" spans="1:17" ht="30" customHeight="1" x14ac:dyDescent="0.2">
      <c r="A263" s="186" t="s">
        <v>116</v>
      </c>
      <c r="B263" s="739" t="s">
        <v>0</v>
      </c>
      <c r="C263" s="739"/>
      <c r="D263" s="739"/>
      <c r="E263" s="739"/>
      <c r="F263" s="739"/>
      <c r="G263" s="739"/>
      <c r="H263" s="739"/>
      <c r="I263" s="739"/>
      <c r="J263" s="739"/>
      <c r="K263" s="739"/>
      <c r="L263" s="739"/>
      <c r="M263" s="739"/>
      <c r="N263" s="739"/>
      <c r="O263" s="740"/>
      <c r="P263" s="399"/>
      <c r="Q263" s="400"/>
    </row>
    <row r="264" spans="1:17" ht="45" customHeight="1" thickBot="1" x14ac:dyDescent="0.25">
      <c r="A264" s="482" t="s">
        <v>117</v>
      </c>
      <c r="B264" s="737" t="s">
        <v>503</v>
      </c>
      <c r="C264" s="737"/>
      <c r="D264" s="737"/>
      <c r="E264" s="737"/>
      <c r="F264" s="737"/>
      <c r="G264" s="737"/>
      <c r="H264" s="737"/>
      <c r="I264" s="737"/>
      <c r="J264" s="737"/>
      <c r="K264" s="737"/>
      <c r="L264" s="737"/>
      <c r="M264" s="737"/>
      <c r="N264" s="737"/>
      <c r="O264" s="738"/>
      <c r="P264" s="508"/>
      <c r="Q264" s="509"/>
    </row>
    <row r="265" spans="1:17" ht="30" customHeight="1" x14ac:dyDescent="0.2">
      <c r="A265" s="482"/>
      <c r="B265" s="117"/>
      <c r="C265" s="733" t="s">
        <v>193</v>
      </c>
      <c r="D265" s="734"/>
      <c r="E265" s="734"/>
      <c r="F265" s="734"/>
      <c r="G265" s="734"/>
      <c r="H265" s="734"/>
      <c r="I265" s="734"/>
      <c r="J265" s="734"/>
      <c r="K265" s="734"/>
      <c r="L265" s="734"/>
      <c r="M265" s="734"/>
      <c r="N265" s="734"/>
      <c r="O265" s="734"/>
      <c r="P265" s="734"/>
      <c r="Q265" s="735"/>
    </row>
    <row r="266" spans="1:17" ht="89.25" customHeight="1" x14ac:dyDescent="0.2">
      <c r="A266" s="482"/>
      <c r="B266" s="118"/>
      <c r="C266" s="529" t="s">
        <v>411</v>
      </c>
      <c r="D266" s="530"/>
      <c r="E266" s="530"/>
      <c r="F266" s="530"/>
      <c r="G266" s="530"/>
      <c r="H266" s="530"/>
      <c r="I266" s="530"/>
      <c r="J266" s="530"/>
      <c r="K266" s="530"/>
      <c r="L266" s="530"/>
      <c r="M266" s="530"/>
      <c r="N266" s="530"/>
      <c r="O266" s="530"/>
      <c r="P266" s="530"/>
      <c r="Q266" s="531"/>
    </row>
    <row r="267" spans="1:17" ht="15" customHeight="1" x14ac:dyDescent="0.2">
      <c r="A267" s="482"/>
      <c r="B267" s="118"/>
      <c r="C267" s="529" t="s">
        <v>83</v>
      </c>
      <c r="D267" s="530"/>
      <c r="E267" s="530"/>
      <c r="F267" s="530"/>
      <c r="G267" s="530"/>
      <c r="H267" s="530"/>
      <c r="I267" s="530"/>
      <c r="J267" s="530"/>
      <c r="K267" s="530"/>
      <c r="L267" s="530"/>
      <c r="M267" s="530"/>
      <c r="N267" s="530"/>
      <c r="O267" s="530"/>
      <c r="P267" s="530"/>
      <c r="Q267" s="531"/>
    </row>
    <row r="268" spans="1:17" ht="15" customHeight="1" x14ac:dyDescent="0.2">
      <c r="A268" s="482"/>
      <c r="B268" s="118"/>
      <c r="C268" s="529" t="s">
        <v>748</v>
      </c>
      <c r="D268" s="530"/>
      <c r="E268" s="530"/>
      <c r="F268" s="530"/>
      <c r="G268" s="530"/>
      <c r="H268" s="530"/>
      <c r="I268" s="530"/>
      <c r="J268" s="530"/>
      <c r="K268" s="530"/>
      <c r="L268" s="530"/>
      <c r="M268" s="530"/>
      <c r="N268" s="530"/>
      <c r="O268" s="530"/>
      <c r="P268" s="530"/>
      <c r="Q268" s="531"/>
    </row>
    <row r="269" spans="1:17" ht="15" customHeight="1" x14ac:dyDescent="0.2">
      <c r="A269" s="482"/>
      <c r="B269" s="118"/>
      <c r="C269" s="529" t="s">
        <v>749</v>
      </c>
      <c r="D269" s="530"/>
      <c r="E269" s="530"/>
      <c r="F269" s="530"/>
      <c r="G269" s="530"/>
      <c r="H269" s="530"/>
      <c r="I269" s="530"/>
      <c r="J269" s="530"/>
      <c r="K269" s="530"/>
      <c r="L269" s="530"/>
      <c r="M269" s="530"/>
      <c r="N269" s="530"/>
      <c r="O269" s="530"/>
      <c r="P269" s="530"/>
      <c r="Q269" s="531"/>
    </row>
    <row r="270" spans="1:17" ht="15" customHeight="1" thickBot="1" x14ac:dyDescent="0.25">
      <c r="A270" s="483"/>
      <c r="B270" s="119"/>
      <c r="C270" s="730" t="s">
        <v>750</v>
      </c>
      <c r="D270" s="731"/>
      <c r="E270" s="731"/>
      <c r="F270" s="731"/>
      <c r="G270" s="731"/>
      <c r="H270" s="731"/>
      <c r="I270" s="731"/>
      <c r="J270" s="731"/>
      <c r="K270" s="731"/>
      <c r="L270" s="731"/>
      <c r="M270" s="731"/>
      <c r="N270" s="731"/>
      <c r="O270" s="731"/>
      <c r="P270" s="731"/>
      <c r="Q270" s="732"/>
    </row>
    <row r="271" spans="1:17" ht="13.5" customHeight="1" x14ac:dyDescent="0.2">
      <c r="A271" s="120"/>
      <c r="B271" s="120"/>
      <c r="C271" s="120"/>
      <c r="D271" s="120"/>
      <c r="E271" s="120"/>
      <c r="F271" s="120"/>
      <c r="G271" s="120"/>
      <c r="H271" s="120"/>
      <c r="I271" s="120"/>
      <c r="J271" s="120"/>
      <c r="K271" s="120"/>
      <c r="L271" s="120"/>
      <c r="M271" s="120"/>
      <c r="N271" s="120"/>
      <c r="O271" s="120"/>
      <c r="P271" s="120"/>
      <c r="Q271" s="120"/>
    </row>
    <row r="272" spans="1:17" ht="13.5" customHeight="1" thickBot="1" x14ac:dyDescent="0.25">
      <c r="A272" s="121" t="s">
        <v>368</v>
      </c>
      <c r="B272" s="120"/>
      <c r="C272" s="120"/>
      <c r="D272" s="120"/>
      <c r="E272" s="120"/>
      <c r="F272" s="120"/>
      <c r="G272" s="120"/>
      <c r="H272" s="120"/>
      <c r="I272" s="120"/>
      <c r="J272" s="120"/>
      <c r="K272" s="120"/>
      <c r="L272" s="120"/>
      <c r="M272" s="120"/>
      <c r="N272" s="120"/>
      <c r="O272" s="120"/>
      <c r="P272" s="120"/>
      <c r="Q272" s="120"/>
    </row>
    <row r="273" spans="1:17" ht="30" customHeight="1" x14ac:dyDescent="0.2">
      <c r="A273" s="52" t="s">
        <v>34</v>
      </c>
      <c r="B273" s="427" t="s">
        <v>158</v>
      </c>
      <c r="C273" s="427"/>
      <c r="D273" s="427"/>
      <c r="E273" s="427"/>
      <c r="F273" s="427"/>
      <c r="G273" s="427"/>
      <c r="H273" s="427"/>
      <c r="I273" s="427"/>
      <c r="J273" s="427"/>
      <c r="K273" s="427"/>
      <c r="L273" s="427"/>
      <c r="M273" s="427"/>
      <c r="N273" s="427"/>
      <c r="O273" s="728"/>
      <c r="P273" s="560"/>
      <c r="Q273" s="561"/>
    </row>
    <row r="274" spans="1:17" ht="45" customHeight="1" thickBot="1" x14ac:dyDescent="0.25">
      <c r="A274" s="188" t="s">
        <v>159</v>
      </c>
      <c r="B274" s="373" t="s">
        <v>160</v>
      </c>
      <c r="C274" s="373"/>
      <c r="D274" s="373"/>
      <c r="E274" s="373"/>
      <c r="F274" s="373"/>
      <c r="G274" s="373"/>
      <c r="H274" s="373"/>
      <c r="I274" s="373"/>
      <c r="J274" s="373"/>
      <c r="K274" s="373"/>
      <c r="L274" s="373"/>
      <c r="M274" s="373"/>
      <c r="N274" s="373"/>
      <c r="O274" s="424"/>
      <c r="P274" s="383"/>
      <c r="Q274" s="384"/>
    </row>
    <row r="275" spans="1:17" ht="13.5" customHeight="1" x14ac:dyDescent="0.2">
      <c r="A275" s="173"/>
      <c r="B275" s="174"/>
      <c r="C275" s="174"/>
      <c r="D275" s="174"/>
      <c r="E275" s="174"/>
      <c r="F275" s="174"/>
      <c r="G275" s="174"/>
      <c r="H275" s="174"/>
      <c r="I275" s="174"/>
      <c r="J275" s="174"/>
      <c r="K275" s="174"/>
      <c r="L275" s="174"/>
      <c r="M275" s="174"/>
      <c r="N275" s="174"/>
      <c r="O275" s="174"/>
      <c r="P275" s="218"/>
      <c r="Q275" s="218"/>
    </row>
    <row r="276" spans="1:17" s="170" customFormat="1" ht="13.5" thickBot="1" x14ac:dyDescent="0.25">
      <c r="A276" s="219" t="s">
        <v>462</v>
      </c>
      <c r="B276" s="220"/>
      <c r="C276" s="220"/>
      <c r="D276" s="220"/>
      <c r="E276" s="220"/>
      <c r="F276" s="220"/>
      <c r="G276" s="220"/>
      <c r="H276" s="220"/>
      <c r="I276" s="220"/>
      <c r="J276" s="220"/>
      <c r="K276" s="220"/>
      <c r="L276" s="220"/>
      <c r="M276" s="220"/>
      <c r="N276" s="220"/>
      <c r="O276" s="220"/>
      <c r="P276" s="220"/>
      <c r="Q276" s="220"/>
    </row>
    <row r="277" spans="1:17" s="170" customFormat="1" ht="55.5" customHeight="1" x14ac:dyDescent="0.2">
      <c r="A277" s="186" t="s">
        <v>32</v>
      </c>
      <c r="B277" s="739" t="s">
        <v>461</v>
      </c>
      <c r="C277" s="739"/>
      <c r="D277" s="739"/>
      <c r="E277" s="739"/>
      <c r="F277" s="739"/>
      <c r="G277" s="739"/>
      <c r="H277" s="739"/>
      <c r="I277" s="739"/>
      <c r="J277" s="739"/>
      <c r="K277" s="739"/>
      <c r="L277" s="739"/>
      <c r="M277" s="739"/>
      <c r="N277" s="739"/>
      <c r="O277" s="740"/>
      <c r="P277" s="776"/>
      <c r="Q277" s="777"/>
    </row>
    <row r="278" spans="1:17" ht="17.25" customHeight="1" x14ac:dyDescent="0.2">
      <c r="A278" s="377" t="s">
        <v>20</v>
      </c>
      <c r="B278" s="462" t="s">
        <v>439</v>
      </c>
      <c r="C278" s="463"/>
      <c r="D278" s="463"/>
      <c r="E278" s="463"/>
      <c r="F278" s="463"/>
      <c r="G278" s="463"/>
      <c r="H278" s="463"/>
      <c r="I278" s="463"/>
      <c r="J278" s="463"/>
      <c r="K278" s="463"/>
      <c r="L278" s="463"/>
      <c r="M278" s="463"/>
      <c r="N278" s="463"/>
      <c r="O278" s="464"/>
      <c r="P278" s="763"/>
      <c r="Q278" s="764"/>
    </row>
    <row r="279" spans="1:17" ht="63" customHeight="1" x14ac:dyDescent="0.2">
      <c r="A279" s="377"/>
      <c r="B279" s="476" t="s">
        <v>440</v>
      </c>
      <c r="C279" s="476"/>
      <c r="D279" s="476"/>
      <c r="E279" s="476"/>
      <c r="F279" s="476"/>
      <c r="G279" s="476"/>
      <c r="H279" s="476"/>
      <c r="I279" s="476"/>
      <c r="J279" s="476"/>
      <c r="K279" s="476"/>
      <c r="L279" s="476"/>
      <c r="M279" s="476"/>
      <c r="N279" s="476"/>
      <c r="O279" s="477"/>
      <c r="P279" s="763"/>
      <c r="Q279" s="764"/>
    </row>
    <row r="280" spans="1:17" ht="17.25" customHeight="1" x14ac:dyDescent="0.2">
      <c r="A280" s="377"/>
      <c r="B280" s="221" t="s">
        <v>443</v>
      </c>
      <c r="C280" s="476" t="s">
        <v>441</v>
      </c>
      <c r="D280" s="476"/>
      <c r="E280" s="476"/>
      <c r="F280" s="476"/>
      <c r="G280" s="476"/>
      <c r="H280" s="476"/>
      <c r="I280" s="476"/>
      <c r="J280" s="476"/>
      <c r="K280" s="476"/>
      <c r="L280" s="476"/>
      <c r="M280" s="476"/>
      <c r="N280" s="476"/>
      <c r="O280" s="477"/>
      <c r="P280" s="763"/>
      <c r="Q280" s="764"/>
    </row>
    <row r="281" spans="1:17" ht="63" customHeight="1" x14ac:dyDescent="0.2">
      <c r="A281" s="377"/>
      <c r="B281" s="222" t="s">
        <v>442</v>
      </c>
      <c r="C281" s="476" t="s">
        <v>509</v>
      </c>
      <c r="D281" s="476"/>
      <c r="E281" s="476"/>
      <c r="F281" s="476"/>
      <c r="G281" s="476"/>
      <c r="H281" s="476"/>
      <c r="I281" s="476"/>
      <c r="J281" s="476"/>
      <c r="K281" s="476"/>
      <c r="L281" s="476"/>
      <c r="M281" s="476"/>
      <c r="N281" s="476"/>
      <c r="O281" s="477"/>
      <c r="P281" s="763"/>
      <c r="Q281" s="764"/>
    </row>
    <row r="282" spans="1:17" ht="71.25" customHeight="1" x14ac:dyDescent="0.2">
      <c r="A282" s="377"/>
      <c r="B282" s="222" t="s">
        <v>444</v>
      </c>
      <c r="C282" s="476" t="s">
        <v>510</v>
      </c>
      <c r="D282" s="476"/>
      <c r="E282" s="476"/>
      <c r="F282" s="476"/>
      <c r="G282" s="476"/>
      <c r="H282" s="476"/>
      <c r="I282" s="476"/>
      <c r="J282" s="476"/>
      <c r="K282" s="476"/>
      <c r="L282" s="476"/>
      <c r="M282" s="476"/>
      <c r="N282" s="476"/>
      <c r="O282" s="477"/>
      <c r="P282" s="763"/>
      <c r="Q282" s="764"/>
    </row>
    <row r="283" spans="1:17" ht="54.75" customHeight="1" x14ac:dyDescent="0.2">
      <c r="A283" s="377"/>
      <c r="B283" s="222" t="s">
        <v>446</v>
      </c>
      <c r="C283" s="476" t="s">
        <v>447</v>
      </c>
      <c r="D283" s="476"/>
      <c r="E283" s="476"/>
      <c r="F283" s="476"/>
      <c r="G283" s="476"/>
      <c r="H283" s="476"/>
      <c r="I283" s="476"/>
      <c r="J283" s="476"/>
      <c r="K283" s="476"/>
      <c r="L283" s="476"/>
      <c r="M283" s="476"/>
      <c r="N283" s="476"/>
      <c r="O283" s="477"/>
      <c r="P283" s="763"/>
      <c r="Q283" s="764"/>
    </row>
    <row r="284" spans="1:17" ht="46.5" customHeight="1" x14ac:dyDescent="0.2">
      <c r="A284" s="377"/>
      <c r="B284" s="174"/>
      <c r="C284" s="795" t="s">
        <v>511</v>
      </c>
      <c r="D284" s="795"/>
      <c r="E284" s="795"/>
      <c r="F284" s="795"/>
      <c r="G284" s="795"/>
      <c r="H284" s="795"/>
      <c r="I284" s="795"/>
      <c r="J284" s="795"/>
      <c r="K284" s="795"/>
      <c r="L284" s="795"/>
      <c r="M284" s="795"/>
      <c r="N284" s="795"/>
      <c r="O284" s="796"/>
      <c r="P284" s="763"/>
      <c r="Q284" s="764"/>
    </row>
    <row r="285" spans="1:17" ht="46.5" customHeight="1" x14ac:dyDescent="0.2">
      <c r="A285" s="377"/>
      <c r="B285" s="222" t="s">
        <v>448</v>
      </c>
      <c r="C285" s="476" t="s">
        <v>449</v>
      </c>
      <c r="D285" s="476"/>
      <c r="E285" s="476"/>
      <c r="F285" s="476"/>
      <c r="G285" s="476"/>
      <c r="H285" s="476"/>
      <c r="I285" s="476"/>
      <c r="J285" s="476"/>
      <c r="K285" s="476"/>
      <c r="L285" s="476"/>
      <c r="M285" s="476"/>
      <c r="N285" s="476"/>
      <c r="O285" s="477"/>
      <c r="P285" s="763"/>
      <c r="Q285" s="764"/>
    </row>
    <row r="286" spans="1:17" ht="35.25" customHeight="1" x14ac:dyDescent="0.2">
      <c r="A286" s="377"/>
      <c r="B286" s="797" t="s">
        <v>450</v>
      </c>
      <c r="C286" s="797"/>
      <c r="D286" s="797"/>
      <c r="E286" s="797"/>
      <c r="F286" s="797"/>
      <c r="G286" s="797"/>
      <c r="H286" s="797"/>
      <c r="I286" s="797"/>
      <c r="J286" s="797"/>
      <c r="K286" s="797"/>
      <c r="L286" s="797"/>
      <c r="M286" s="797"/>
      <c r="N286" s="797"/>
      <c r="O286" s="798"/>
      <c r="P286" s="763"/>
      <c r="Q286" s="764"/>
    </row>
    <row r="287" spans="1:17" ht="48" customHeight="1" x14ac:dyDescent="0.2">
      <c r="A287" s="377"/>
      <c r="B287" s="799" t="s">
        <v>451</v>
      </c>
      <c r="C287" s="799"/>
      <c r="D287" s="799"/>
      <c r="E287" s="799"/>
      <c r="F287" s="799"/>
      <c r="G287" s="799"/>
      <c r="H287" s="799"/>
      <c r="I287" s="799"/>
      <c r="J287" s="799"/>
      <c r="K287" s="799"/>
      <c r="L287" s="799"/>
      <c r="M287" s="799"/>
      <c r="N287" s="799"/>
      <c r="O287" s="800"/>
      <c r="P287" s="763"/>
      <c r="Q287" s="764"/>
    </row>
    <row r="288" spans="1:17" ht="35.25" customHeight="1" x14ac:dyDescent="0.2">
      <c r="A288" s="377"/>
      <c r="B288" s="221" t="s">
        <v>443</v>
      </c>
      <c r="C288" s="476" t="s">
        <v>512</v>
      </c>
      <c r="D288" s="476"/>
      <c r="E288" s="476"/>
      <c r="F288" s="476"/>
      <c r="G288" s="476"/>
      <c r="H288" s="476"/>
      <c r="I288" s="476"/>
      <c r="J288" s="476"/>
      <c r="K288" s="476"/>
      <c r="L288" s="476"/>
      <c r="M288" s="476"/>
      <c r="N288" s="476"/>
      <c r="O288" s="477"/>
      <c r="P288" s="763"/>
      <c r="Q288" s="764"/>
    </row>
    <row r="289" spans="1:17" ht="17.25" customHeight="1" x14ac:dyDescent="0.2">
      <c r="A289" s="377"/>
      <c r="B289" s="223" t="s">
        <v>448</v>
      </c>
      <c r="C289" s="726" t="s">
        <v>452</v>
      </c>
      <c r="D289" s="726"/>
      <c r="E289" s="726"/>
      <c r="F289" s="726"/>
      <c r="G289" s="726"/>
      <c r="H289" s="726"/>
      <c r="I289" s="726"/>
      <c r="J289" s="726"/>
      <c r="K289" s="726"/>
      <c r="L289" s="726"/>
      <c r="M289" s="726"/>
      <c r="N289" s="726"/>
      <c r="O289" s="727"/>
      <c r="P289" s="763"/>
      <c r="Q289" s="764"/>
    </row>
    <row r="290" spans="1:17" ht="51.75" customHeight="1" x14ac:dyDescent="0.2">
      <c r="A290" s="377"/>
      <c r="B290" s="476" t="s">
        <v>453</v>
      </c>
      <c r="C290" s="476"/>
      <c r="D290" s="476"/>
      <c r="E290" s="476"/>
      <c r="F290" s="476"/>
      <c r="G290" s="476"/>
      <c r="H290" s="476"/>
      <c r="I290" s="476"/>
      <c r="J290" s="476"/>
      <c r="K290" s="476"/>
      <c r="L290" s="476"/>
      <c r="M290" s="476"/>
      <c r="N290" s="476"/>
      <c r="O290" s="477"/>
      <c r="P290" s="763"/>
      <c r="Q290" s="764"/>
    </row>
    <row r="291" spans="1:17" ht="28.5" customHeight="1" thickBot="1" x14ac:dyDescent="0.25">
      <c r="A291" s="378"/>
      <c r="B291" s="224" t="s">
        <v>445</v>
      </c>
      <c r="C291" s="635" t="s">
        <v>454</v>
      </c>
      <c r="D291" s="635"/>
      <c r="E291" s="635"/>
      <c r="F291" s="635"/>
      <c r="G291" s="635"/>
      <c r="H291" s="635"/>
      <c r="I291" s="635"/>
      <c r="J291" s="635"/>
      <c r="K291" s="635"/>
      <c r="L291" s="635"/>
      <c r="M291" s="635"/>
      <c r="N291" s="635"/>
      <c r="O291" s="636"/>
      <c r="P291" s="765"/>
      <c r="Q291" s="766"/>
    </row>
    <row r="292" spans="1:17" ht="45" customHeight="1" x14ac:dyDescent="0.2">
      <c r="A292" s="173"/>
      <c r="B292" s="174"/>
      <c r="C292" s="174"/>
      <c r="D292" s="174"/>
      <c r="E292" s="174"/>
      <c r="F292" s="174"/>
      <c r="G292" s="174"/>
      <c r="H292" s="174"/>
      <c r="I292" s="174"/>
      <c r="J292" s="174"/>
      <c r="K292" s="174"/>
      <c r="L292" s="174"/>
      <c r="M292" s="174"/>
      <c r="N292" s="174"/>
      <c r="O292" s="174"/>
      <c r="P292" s="218"/>
      <c r="Q292" s="218"/>
    </row>
    <row r="293" spans="1:17" ht="29.25" customHeight="1" x14ac:dyDescent="0.2">
      <c r="A293" s="225" t="s">
        <v>88</v>
      </c>
      <c r="B293" s="30"/>
      <c r="C293" s="30"/>
      <c r="D293" s="30"/>
      <c r="E293" s="30"/>
      <c r="F293" s="30"/>
      <c r="G293" s="30"/>
      <c r="H293" s="30"/>
      <c r="I293" s="30"/>
      <c r="J293" s="30"/>
      <c r="K293" s="30"/>
      <c r="L293" s="30"/>
      <c r="M293" s="30"/>
      <c r="N293" s="30"/>
      <c r="O293" s="30"/>
      <c r="P293" s="30"/>
      <c r="Q293" s="30"/>
    </row>
    <row r="294" spans="1:17" ht="24.75" customHeight="1" x14ac:dyDescent="0.2">
      <c r="A294" s="211" t="s">
        <v>89</v>
      </c>
      <c r="B294" s="30"/>
      <c r="C294" s="30"/>
      <c r="D294" s="30"/>
      <c r="E294" s="30"/>
      <c r="F294" s="30"/>
      <c r="G294" s="30"/>
      <c r="H294" s="30"/>
      <c r="I294" s="30"/>
      <c r="J294" s="30"/>
      <c r="K294" s="30"/>
      <c r="L294" s="30"/>
      <c r="M294" s="30"/>
      <c r="N294" s="30"/>
      <c r="O294" s="30"/>
      <c r="P294" s="30"/>
      <c r="Q294" s="30"/>
    </row>
    <row r="295" spans="1:17" x14ac:dyDescent="0.2">
      <c r="A295" s="211" t="s">
        <v>90</v>
      </c>
      <c r="B295" s="30"/>
      <c r="C295" s="30"/>
      <c r="D295" s="30"/>
      <c r="E295" s="30"/>
      <c r="F295" s="30"/>
      <c r="G295" s="30"/>
      <c r="H295" s="30"/>
      <c r="I295" s="30"/>
      <c r="J295" s="30"/>
      <c r="K295" s="30"/>
      <c r="L295" s="30"/>
      <c r="M295" s="30"/>
      <c r="N295" s="30"/>
      <c r="O295" s="30"/>
      <c r="P295" s="30"/>
      <c r="Q295" s="30"/>
    </row>
    <row r="296" spans="1:17" ht="18.75" customHeight="1" x14ac:dyDescent="0.2">
      <c r="A296" s="211" t="s">
        <v>734</v>
      </c>
      <c r="B296" s="30"/>
      <c r="C296" s="30"/>
      <c r="D296" s="30"/>
      <c r="E296" s="30"/>
      <c r="F296" s="30"/>
      <c r="G296" s="30"/>
      <c r="H296" s="30"/>
      <c r="I296" s="30"/>
      <c r="J296" s="30"/>
      <c r="K296" s="30"/>
      <c r="L296" s="30"/>
      <c r="M296" s="30"/>
      <c r="N296" s="30"/>
      <c r="O296" s="30"/>
      <c r="P296" s="30"/>
      <c r="Q296" s="30"/>
    </row>
    <row r="297" spans="1:17" ht="13.5" thickBot="1" x14ac:dyDescent="0.25">
      <c r="A297" s="30"/>
      <c r="B297" s="30"/>
      <c r="C297" s="30"/>
      <c r="D297" s="30"/>
      <c r="E297" s="30"/>
      <c r="F297" s="30"/>
      <c r="G297" s="30"/>
      <c r="H297" s="30"/>
      <c r="I297" s="30"/>
      <c r="J297" s="30"/>
      <c r="K297" s="30"/>
      <c r="L297" s="30"/>
      <c r="M297" s="30"/>
      <c r="N297" s="30"/>
      <c r="O297" s="30"/>
      <c r="P297" s="30"/>
      <c r="Q297" s="30"/>
    </row>
    <row r="298" spans="1:17" x14ac:dyDescent="0.2">
      <c r="A298" s="226"/>
      <c r="B298" s="227"/>
      <c r="C298" s="227"/>
      <c r="D298" s="227"/>
      <c r="E298" s="227"/>
      <c r="F298" s="227"/>
      <c r="G298" s="227"/>
      <c r="H298" s="227"/>
      <c r="I298" s="227"/>
      <c r="J298" s="227"/>
      <c r="K298" s="227"/>
      <c r="L298" s="227"/>
      <c r="M298" s="227"/>
      <c r="N298" s="227"/>
      <c r="O298" s="227"/>
      <c r="P298" s="227"/>
      <c r="Q298" s="228"/>
    </row>
    <row r="299" spans="1:17" x14ac:dyDescent="0.2">
      <c r="A299" s="229" t="s">
        <v>735</v>
      </c>
      <c r="B299" s="230"/>
      <c r="C299" s="230"/>
      <c r="D299" s="230"/>
      <c r="E299" s="230"/>
      <c r="F299" s="230"/>
      <c r="G299" s="230"/>
      <c r="H299" s="230"/>
      <c r="I299" s="230"/>
      <c r="J299" s="230"/>
      <c r="K299" s="230"/>
      <c r="L299" s="230"/>
      <c r="M299" s="230"/>
      <c r="N299" s="230"/>
      <c r="O299" s="230"/>
      <c r="P299" s="230"/>
      <c r="Q299" s="231"/>
    </row>
    <row r="300" spans="1:17" ht="30" customHeight="1" x14ac:dyDescent="0.2">
      <c r="A300" s="475" t="s">
        <v>711</v>
      </c>
      <c r="B300" s="476"/>
      <c r="C300" s="476"/>
      <c r="D300" s="476"/>
      <c r="E300" s="476"/>
      <c r="F300" s="476"/>
      <c r="G300" s="476"/>
      <c r="H300" s="476"/>
      <c r="I300" s="476"/>
      <c r="J300" s="476"/>
      <c r="K300" s="476"/>
      <c r="L300" s="476"/>
      <c r="M300" s="476"/>
      <c r="N300" s="749"/>
      <c r="O300" s="749"/>
      <c r="P300" s="749"/>
      <c r="Q300" s="231"/>
    </row>
    <row r="301" spans="1:17" ht="57" customHeight="1" thickBot="1" x14ac:dyDescent="0.25">
      <c r="A301" s="124"/>
      <c r="B301" s="125" t="s">
        <v>91</v>
      </c>
      <c r="C301" s="125" t="s">
        <v>92</v>
      </c>
      <c r="D301" s="528" t="s">
        <v>93</v>
      </c>
      <c r="E301" s="528"/>
      <c r="F301" s="528" t="s">
        <v>94</v>
      </c>
      <c r="G301" s="528"/>
      <c r="H301" s="528" t="s">
        <v>95</v>
      </c>
      <c r="I301" s="528"/>
      <c r="J301" s="118"/>
      <c r="K301" s="746" t="s">
        <v>712</v>
      </c>
      <c r="L301" s="747"/>
      <c r="M301" s="747"/>
      <c r="N301" s="747"/>
      <c r="O301" s="747"/>
      <c r="P301" s="748"/>
      <c r="Q301" s="123"/>
    </row>
    <row r="302" spans="1:17" ht="41.25" customHeight="1" thickBot="1" x14ac:dyDescent="0.25">
      <c r="A302" s="124"/>
      <c r="B302" s="126"/>
      <c r="C302" s="126"/>
      <c r="D302" s="532"/>
      <c r="E302" s="532"/>
      <c r="F302" s="525"/>
      <c r="G302" s="525"/>
      <c r="H302" s="525"/>
      <c r="I302" s="525"/>
      <c r="J302" s="118"/>
      <c r="K302" s="526" t="s">
        <v>129</v>
      </c>
      <c r="L302" s="527"/>
      <c r="M302" s="533"/>
      <c r="N302" s="534"/>
      <c r="O302" s="534"/>
      <c r="P302" s="535"/>
      <c r="Q302" s="123"/>
    </row>
    <row r="303" spans="1:17" ht="33" customHeight="1" thickBot="1" x14ac:dyDescent="0.25">
      <c r="A303" s="124"/>
      <c r="B303" s="741" t="s">
        <v>130</v>
      </c>
      <c r="C303" s="742"/>
      <c r="D303" s="742"/>
      <c r="E303" s="742"/>
      <c r="F303" s="536">
        <f>SUM(B302,C302,D302,F302,H302)</f>
        <v>0</v>
      </c>
      <c r="G303" s="537"/>
      <c r="H303" s="538"/>
      <c r="I303" s="539"/>
      <c r="J303" s="118"/>
      <c r="K303" s="793" t="s">
        <v>12</v>
      </c>
      <c r="L303" s="794"/>
      <c r="M303" s="743">
        <f>F303+M302</f>
        <v>0</v>
      </c>
      <c r="N303" s="744"/>
      <c r="O303" s="744"/>
      <c r="P303" s="745"/>
      <c r="Q303" s="123"/>
    </row>
    <row r="304" spans="1:17" x14ac:dyDescent="0.2">
      <c r="A304" s="124"/>
      <c r="B304" s="118"/>
      <c r="C304" s="118"/>
      <c r="D304" s="118"/>
      <c r="E304" s="118"/>
      <c r="F304" s="118"/>
      <c r="G304" s="118"/>
      <c r="H304" s="118"/>
      <c r="I304" s="118"/>
      <c r="J304" s="118"/>
      <c r="K304" s="118"/>
      <c r="L304" s="118"/>
      <c r="M304" s="118"/>
      <c r="N304" s="118"/>
      <c r="O304" s="118"/>
      <c r="P304" s="127"/>
      <c r="Q304" s="123"/>
    </row>
    <row r="305" spans="1:17" ht="13.5" thickBot="1" x14ac:dyDescent="0.25">
      <c r="A305" s="124"/>
      <c r="B305" s="118"/>
      <c r="C305" s="118"/>
      <c r="D305" s="118"/>
      <c r="E305" s="118"/>
      <c r="F305" s="118"/>
      <c r="G305" s="118"/>
      <c r="H305" s="118"/>
      <c r="I305" s="118"/>
      <c r="J305" s="118"/>
      <c r="K305" s="118"/>
      <c r="L305" s="118"/>
      <c r="M305" s="118"/>
      <c r="N305" s="118"/>
      <c r="O305" s="118"/>
      <c r="P305" s="127"/>
      <c r="Q305" s="123"/>
    </row>
    <row r="306" spans="1:17" x14ac:dyDescent="0.2">
      <c r="A306" s="122" t="s">
        <v>736</v>
      </c>
      <c r="B306" s="118"/>
      <c r="C306" s="118"/>
      <c r="D306" s="118"/>
      <c r="E306" s="118"/>
      <c r="F306" s="118"/>
      <c r="G306" s="118"/>
      <c r="H306" s="118"/>
      <c r="I306" s="118"/>
      <c r="J306" s="118"/>
      <c r="K306" s="787"/>
      <c r="L306" s="788"/>
      <c r="M306" s="118"/>
      <c r="N306" s="118"/>
      <c r="O306" s="118"/>
      <c r="P306" s="127"/>
      <c r="Q306" s="123"/>
    </row>
    <row r="307" spans="1:17" x14ac:dyDescent="0.2">
      <c r="A307" s="124" t="s">
        <v>529</v>
      </c>
      <c r="B307" s="118"/>
      <c r="C307" s="118"/>
      <c r="D307" s="118"/>
      <c r="E307" s="118"/>
      <c r="F307" s="118"/>
      <c r="G307" s="118"/>
      <c r="H307" s="118"/>
      <c r="I307" s="118"/>
      <c r="J307" s="118"/>
      <c r="K307" s="789"/>
      <c r="L307" s="790"/>
      <c r="M307" s="128" t="s">
        <v>132</v>
      </c>
      <c r="N307" s="128"/>
      <c r="O307" s="118"/>
      <c r="P307" s="118"/>
      <c r="Q307" s="123"/>
    </row>
    <row r="308" spans="1:17" ht="13.5" thickBot="1" x14ac:dyDescent="0.25">
      <c r="A308" s="124" t="s">
        <v>96</v>
      </c>
      <c r="B308" s="118"/>
      <c r="C308" s="118"/>
      <c r="D308" s="118"/>
      <c r="E308" s="118"/>
      <c r="F308" s="118"/>
      <c r="G308" s="118"/>
      <c r="H308" s="118"/>
      <c r="I308" s="118"/>
      <c r="J308" s="118"/>
      <c r="K308" s="791"/>
      <c r="L308" s="792"/>
      <c r="M308" s="118"/>
      <c r="N308" s="118"/>
      <c r="O308" s="118"/>
      <c r="P308" s="118"/>
      <c r="Q308" s="123"/>
    </row>
    <row r="309" spans="1:17" x14ac:dyDescent="0.2">
      <c r="A309" s="122" t="s">
        <v>377</v>
      </c>
      <c r="B309" s="118"/>
      <c r="C309" s="118"/>
      <c r="D309" s="118"/>
      <c r="E309" s="118"/>
      <c r="G309" s="519" t="str">
        <f>IF(COUNT(M303/K306)=0,"",(M303/K306))</f>
        <v/>
      </c>
      <c r="H309" s="520"/>
      <c r="I309" s="118"/>
      <c r="J309" s="118"/>
      <c r="K309" s="118"/>
      <c r="L309" s="118"/>
      <c r="M309" s="118"/>
      <c r="N309" s="118"/>
      <c r="O309" s="118"/>
      <c r="P309" s="118"/>
      <c r="Q309" s="123"/>
    </row>
    <row r="310" spans="1:17" x14ac:dyDescent="0.2">
      <c r="A310" s="124"/>
      <c r="B310" s="118"/>
      <c r="C310" s="118"/>
      <c r="D310" s="118"/>
      <c r="E310" s="118"/>
      <c r="G310" s="521"/>
      <c r="H310" s="522"/>
      <c r="I310" s="128" t="s">
        <v>133</v>
      </c>
      <c r="J310" s="128"/>
      <c r="K310" s="128"/>
      <c r="L310" s="118"/>
      <c r="M310" s="118"/>
      <c r="N310" s="118"/>
      <c r="O310" s="118"/>
      <c r="P310" s="118"/>
      <c r="Q310" s="123"/>
    </row>
    <row r="311" spans="1:17" ht="13.5" thickBot="1" x14ac:dyDescent="0.25">
      <c r="A311" s="124"/>
      <c r="B311" s="118"/>
      <c r="C311" s="118"/>
      <c r="D311" s="118"/>
      <c r="E311" s="118"/>
      <c r="G311" s="523"/>
      <c r="H311" s="524"/>
      <c r="I311" s="118"/>
      <c r="J311" s="118"/>
      <c r="K311" s="118"/>
      <c r="L311" s="118"/>
      <c r="M311" s="118"/>
      <c r="N311" s="118"/>
      <c r="O311" s="118"/>
      <c r="P311" s="118"/>
      <c r="Q311" s="123"/>
    </row>
    <row r="312" spans="1:17" ht="13.5" thickBot="1" x14ac:dyDescent="0.25">
      <c r="A312" s="129"/>
      <c r="B312" s="119"/>
      <c r="C312" s="119"/>
      <c r="D312" s="119"/>
      <c r="E312" s="119"/>
      <c r="F312" s="119"/>
      <c r="G312" s="119"/>
      <c r="H312" s="119"/>
      <c r="I312" s="119"/>
      <c r="J312" s="119"/>
      <c r="K312" s="119"/>
      <c r="L312" s="119"/>
      <c r="M312" s="119"/>
      <c r="N312" s="119"/>
      <c r="O312" s="119"/>
      <c r="P312" s="119"/>
      <c r="Q312" s="130"/>
    </row>
    <row r="313" spans="1:17" ht="13.5" thickBot="1" x14ac:dyDescent="0.25"/>
    <row r="314" spans="1:17" ht="28.5" customHeight="1" x14ac:dyDescent="0.2">
      <c r="A314" s="517" t="s">
        <v>27</v>
      </c>
      <c r="B314" s="518"/>
      <c r="C314" s="518"/>
      <c r="D314" s="518"/>
      <c r="E314" s="518"/>
      <c r="F314" s="518"/>
      <c r="G314" s="518"/>
      <c r="H314" s="518"/>
      <c r="I314" s="518"/>
      <c r="J314" s="518"/>
      <c r="K314" s="518"/>
      <c r="L314" s="518"/>
      <c r="M314" s="518"/>
      <c r="N314" s="518"/>
      <c r="O314" s="518"/>
      <c r="P314" s="573"/>
      <c r="Q314" s="574"/>
    </row>
    <row r="315" spans="1:17" x14ac:dyDescent="0.2">
      <c r="A315" s="124"/>
      <c r="B315" s="118"/>
      <c r="C315" s="118"/>
      <c r="D315" s="118"/>
      <c r="E315" s="118"/>
      <c r="F315" s="118"/>
      <c r="G315" s="118"/>
      <c r="H315" s="118"/>
      <c r="I315" s="118"/>
      <c r="J315" s="118"/>
      <c r="K315" s="118"/>
      <c r="L315" s="118"/>
      <c r="M315" s="118"/>
      <c r="N315" s="118"/>
      <c r="O315" s="118"/>
      <c r="P315" s="571"/>
      <c r="Q315" s="572"/>
    </row>
    <row r="316" spans="1:17" ht="22.5" customHeight="1" x14ac:dyDescent="0.2">
      <c r="A316" s="232"/>
      <c r="B316" s="512" t="s">
        <v>97</v>
      </c>
      <c r="C316" s="512"/>
      <c r="D316" s="512"/>
      <c r="E316" s="512"/>
      <c r="F316" s="512" t="s">
        <v>98</v>
      </c>
      <c r="G316" s="512"/>
      <c r="H316" s="512"/>
      <c r="I316" s="512"/>
      <c r="J316" s="512"/>
      <c r="K316" s="720" t="s">
        <v>99</v>
      </c>
      <c r="L316" s="721"/>
      <c r="M316" s="721"/>
      <c r="N316" s="722"/>
      <c r="O316" s="230"/>
      <c r="P316" s="571"/>
      <c r="Q316" s="572"/>
    </row>
    <row r="317" spans="1:17" ht="22.5" customHeight="1" x14ac:dyDescent="0.2">
      <c r="A317" s="232"/>
      <c r="B317" s="395" t="s">
        <v>356</v>
      </c>
      <c r="C317" s="395"/>
      <c r="D317" s="395"/>
      <c r="E317" s="395"/>
      <c r="F317" s="468" t="s">
        <v>412</v>
      </c>
      <c r="G317" s="468"/>
      <c r="H317" s="468"/>
      <c r="I317" s="468"/>
      <c r="J317" s="468"/>
      <c r="K317" s="516" t="s">
        <v>413</v>
      </c>
      <c r="L317" s="516"/>
      <c r="M317" s="516"/>
      <c r="N317" s="516"/>
      <c r="O317" s="230"/>
      <c r="P317" s="571"/>
      <c r="Q317" s="572"/>
    </row>
    <row r="318" spans="1:17" ht="60" customHeight="1" x14ac:dyDescent="0.2">
      <c r="A318" s="232"/>
      <c r="B318" s="395" t="s">
        <v>713</v>
      </c>
      <c r="C318" s="395"/>
      <c r="D318" s="395"/>
      <c r="E318" s="395"/>
      <c r="F318" s="512" t="s">
        <v>414</v>
      </c>
      <c r="G318" s="512"/>
      <c r="H318" s="512"/>
      <c r="I318" s="512"/>
      <c r="J318" s="512"/>
      <c r="K318" s="512" t="s">
        <v>415</v>
      </c>
      <c r="L318" s="512"/>
      <c r="M318" s="512"/>
      <c r="N318" s="512"/>
      <c r="O318" s="230"/>
      <c r="P318" s="571"/>
      <c r="Q318" s="572"/>
    </row>
    <row r="319" spans="1:17" ht="60" customHeight="1" x14ac:dyDescent="0.2">
      <c r="A319" s="232"/>
      <c r="B319" s="395" t="s">
        <v>714</v>
      </c>
      <c r="C319" s="395"/>
      <c r="D319" s="395"/>
      <c r="E319" s="395"/>
      <c r="F319" s="512" t="s">
        <v>416</v>
      </c>
      <c r="G319" s="512"/>
      <c r="H319" s="512"/>
      <c r="I319" s="512"/>
      <c r="J319" s="512"/>
      <c r="K319" s="512" t="s">
        <v>417</v>
      </c>
      <c r="L319" s="512"/>
      <c r="M319" s="512"/>
      <c r="N319" s="512"/>
      <c r="O319" s="230"/>
      <c r="P319" s="571"/>
      <c r="Q319" s="572"/>
    </row>
    <row r="320" spans="1:17" ht="13.5" thickBot="1" x14ac:dyDescent="0.25">
      <c r="A320" s="233"/>
      <c r="B320" s="234" t="s">
        <v>181</v>
      </c>
      <c r="C320" s="234"/>
      <c r="D320" s="234"/>
      <c r="E320" s="234"/>
      <c r="F320" s="234"/>
      <c r="G320" s="234"/>
      <c r="H320" s="234"/>
      <c r="I320" s="234"/>
      <c r="J320" s="234"/>
      <c r="K320" s="234"/>
      <c r="L320" s="234"/>
      <c r="M320" s="234"/>
      <c r="N320" s="234"/>
      <c r="O320" s="234"/>
      <c r="P320" s="575"/>
      <c r="Q320" s="576"/>
    </row>
    <row r="321" spans="1:17" ht="17.25" customHeight="1" x14ac:dyDescent="0.2">
      <c r="A321" s="718" t="s">
        <v>715</v>
      </c>
      <c r="B321" s="719"/>
      <c r="C321" s="719"/>
      <c r="D321" s="719"/>
      <c r="E321" s="719"/>
      <c r="F321" s="719"/>
      <c r="G321" s="719"/>
      <c r="H321" s="719"/>
      <c r="I321" s="719"/>
      <c r="J321" s="719"/>
      <c r="K321" s="719"/>
      <c r="L321" s="719"/>
      <c r="M321" s="719"/>
      <c r="N321" s="719"/>
      <c r="O321" s="719"/>
      <c r="P321" s="573"/>
      <c r="Q321" s="574"/>
    </row>
    <row r="322" spans="1:17" ht="17.25" customHeight="1" x14ac:dyDescent="0.2">
      <c r="A322" s="475"/>
      <c r="B322" s="476"/>
      <c r="C322" s="476"/>
      <c r="D322" s="476"/>
      <c r="E322" s="476"/>
      <c r="F322" s="476"/>
      <c r="G322" s="476"/>
      <c r="H322" s="476"/>
      <c r="I322" s="476"/>
      <c r="J322" s="476"/>
      <c r="K322" s="476"/>
      <c r="L322" s="476"/>
      <c r="M322" s="476"/>
      <c r="N322" s="476"/>
      <c r="O322" s="476"/>
      <c r="P322" s="571"/>
      <c r="Q322" s="572"/>
    </row>
    <row r="323" spans="1:17" ht="17.25" customHeight="1" x14ac:dyDescent="0.2">
      <c r="A323" s="232"/>
      <c r="B323" s="230"/>
      <c r="C323" s="230"/>
      <c r="D323" s="230"/>
      <c r="E323" s="230"/>
      <c r="F323" s="230"/>
      <c r="G323" s="230"/>
      <c r="H323" s="230"/>
      <c r="I323" s="230"/>
      <c r="J323" s="230"/>
      <c r="K323" s="230"/>
      <c r="L323" s="230"/>
      <c r="M323" s="230"/>
      <c r="N323" s="230"/>
      <c r="O323" s="230"/>
      <c r="P323" s="571"/>
      <c r="Q323" s="572"/>
    </row>
    <row r="324" spans="1:17" ht="22.5" customHeight="1" x14ac:dyDescent="0.2">
      <c r="A324" s="232"/>
      <c r="B324" s="512" t="s">
        <v>97</v>
      </c>
      <c r="C324" s="512"/>
      <c r="D324" s="512"/>
      <c r="E324" s="512"/>
      <c r="F324" s="512" t="s">
        <v>98</v>
      </c>
      <c r="G324" s="512"/>
      <c r="H324" s="512"/>
      <c r="I324" s="512"/>
      <c r="J324" s="512"/>
      <c r="K324" s="720" t="s">
        <v>99</v>
      </c>
      <c r="L324" s="721"/>
      <c r="M324" s="721"/>
      <c r="N324" s="722"/>
      <c r="O324" s="230"/>
      <c r="P324" s="571"/>
      <c r="Q324" s="572"/>
    </row>
    <row r="325" spans="1:17" ht="22.5" customHeight="1" x14ac:dyDescent="0.2">
      <c r="A325" s="232"/>
      <c r="B325" s="395" t="s">
        <v>418</v>
      </c>
      <c r="C325" s="395"/>
      <c r="D325" s="395"/>
      <c r="E325" s="395"/>
      <c r="F325" s="468" t="s">
        <v>412</v>
      </c>
      <c r="G325" s="468"/>
      <c r="H325" s="468"/>
      <c r="I325" s="468"/>
      <c r="J325" s="468"/>
      <c r="K325" s="516" t="s">
        <v>413</v>
      </c>
      <c r="L325" s="516"/>
      <c r="M325" s="516"/>
      <c r="N325" s="516"/>
      <c r="O325" s="230"/>
      <c r="P325" s="571"/>
      <c r="Q325" s="572"/>
    </row>
    <row r="326" spans="1:17" ht="60" customHeight="1" x14ac:dyDescent="0.2">
      <c r="A326" s="232"/>
      <c r="B326" s="395" t="s">
        <v>716</v>
      </c>
      <c r="C326" s="395"/>
      <c r="D326" s="395"/>
      <c r="E326" s="395"/>
      <c r="F326" s="512" t="s">
        <v>419</v>
      </c>
      <c r="G326" s="512"/>
      <c r="H326" s="512"/>
      <c r="I326" s="512"/>
      <c r="J326" s="512"/>
      <c r="K326" s="512" t="s">
        <v>421</v>
      </c>
      <c r="L326" s="512"/>
      <c r="M326" s="512"/>
      <c r="N326" s="512"/>
      <c r="O326" s="230"/>
      <c r="P326" s="571"/>
      <c r="Q326" s="572"/>
    </row>
    <row r="327" spans="1:17" ht="60" customHeight="1" x14ac:dyDescent="0.2">
      <c r="A327" s="232"/>
      <c r="B327" s="395" t="s">
        <v>717</v>
      </c>
      <c r="C327" s="395"/>
      <c r="D327" s="395"/>
      <c r="E327" s="395"/>
      <c r="F327" s="512" t="s">
        <v>420</v>
      </c>
      <c r="G327" s="512"/>
      <c r="H327" s="512"/>
      <c r="I327" s="512"/>
      <c r="J327" s="512"/>
      <c r="K327" s="512" t="s">
        <v>422</v>
      </c>
      <c r="L327" s="512"/>
      <c r="M327" s="512"/>
      <c r="N327" s="512"/>
      <c r="O327" s="230"/>
      <c r="P327" s="571"/>
      <c r="Q327" s="572"/>
    </row>
    <row r="328" spans="1:17" ht="18" customHeight="1" x14ac:dyDescent="0.2">
      <c r="A328" s="232"/>
      <c r="B328" s="174"/>
      <c r="C328" s="174"/>
      <c r="D328" s="174"/>
      <c r="E328" s="174"/>
      <c r="F328" s="203"/>
      <c r="G328" s="203"/>
      <c r="H328" s="203"/>
      <c r="I328" s="203"/>
      <c r="J328" s="203"/>
      <c r="K328" s="203"/>
      <c r="L328" s="203"/>
      <c r="M328" s="203"/>
      <c r="N328" s="203"/>
      <c r="O328" s="231"/>
      <c r="P328" s="571"/>
      <c r="Q328" s="572"/>
    </row>
    <row r="329" spans="1:17" ht="18" customHeight="1" x14ac:dyDescent="0.2">
      <c r="A329" s="472" t="s">
        <v>423</v>
      </c>
      <c r="B329" s="473"/>
      <c r="C329" s="473"/>
      <c r="D329" s="473"/>
      <c r="E329" s="473"/>
      <c r="F329" s="473"/>
      <c r="G329" s="473"/>
      <c r="H329" s="473"/>
      <c r="I329" s="473"/>
      <c r="J329" s="473"/>
      <c r="K329" s="473"/>
      <c r="L329" s="473"/>
      <c r="M329" s="473"/>
      <c r="N329" s="473"/>
      <c r="O329" s="474"/>
      <c r="P329" s="571"/>
      <c r="Q329" s="572"/>
    </row>
    <row r="330" spans="1:17" ht="18" customHeight="1" x14ac:dyDescent="0.2">
      <c r="A330" s="475" t="s">
        <v>424</v>
      </c>
      <c r="B330" s="476"/>
      <c r="C330" s="476"/>
      <c r="D330" s="476"/>
      <c r="E330" s="476"/>
      <c r="F330" s="476"/>
      <c r="G330" s="476"/>
      <c r="H330" s="476"/>
      <c r="I330" s="476"/>
      <c r="J330" s="476"/>
      <c r="K330" s="476"/>
      <c r="L330" s="476"/>
      <c r="M330" s="476"/>
      <c r="N330" s="476"/>
      <c r="O330" s="477"/>
      <c r="P330" s="571"/>
      <c r="Q330" s="572"/>
    </row>
    <row r="331" spans="1:17" ht="18" customHeight="1" x14ac:dyDescent="0.2">
      <c r="A331" s="475"/>
      <c r="B331" s="476"/>
      <c r="C331" s="476"/>
      <c r="D331" s="476"/>
      <c r="E331" s="476"/>
      <c r="F331" s="476"/>
      <c r="G331" s="476"/>
      <c r="H331" s="476"/>
      <c r="I331" s="476"/>
      <c r="J331" s="476"/>
      <c r="K331" s="476"/>
      <c r="L331" s="476"/>
      <c r="M331" s="476"/>
      <c r="N331" s="476"/>
      <c r="O331" s="477"/>
      <c r="P331" s="571"/>
      <c r="Q331" s="572"/>
    </row>
    <row r="332" spans="1:17" ht="18" customHeight="1" x14ac:dyDescent="0.2">
      <c r="A332" s="475"/>
      <c r="B332" s="476"/>
      <c r="C332" s="476"/>
      <c r="D332" s="476"/>
      <c r="E332" s="476"/>
      <c r="F332" s="476"/>
      <c r="G332" s="476"/>
      <c r="H332" s="476"/>
      <c r="I332" s="476"/>
      <c r="J332" s="476"/>
      <c r="K332" s="476"/>
      <c r="L332" s="476"/>
      <c r="M332" s="476"/>
      <c r="N332" s="476"/>
      <c r="O332" s="477"/>
      <c r="P332" s="571"/>
      <c r="Q332" s="572"/>
    </row>
    <row r="333" spans="1:17" ht="18" customHeight="1" x14ac:dyDescent="0.2">
      <c r="A333" s="475"/>
      <c r="B333" s="476"/>
      <c r="C333" s="476"/>
      <c r="D333" s="476"/>
      <c r="E333" s="476"/>
      <c r="F333" s="476"/>
      <c r="G333" s="476"/>
      <c r="H333" s="476"/>
      <c r="I333" s="476"/>
      <c r="J333" s="476"/>
      <c r="K333" s="476"/>
      <c r="L333" s="476"/>
      <c r="M333" s="476"/>
      <c r="N333" s="476"/>
      <c r="O333" s="477"/>
      <c r="P333" s="571"/>
      <c r="Q333" s="572"/>
    </row>
    <row r="334" spans="1:17" ht="30" customHeight="1" x14ac:dyDescent="0.2">
      <c r="A334" s="475"/>
      <c r="B334" s="476"/>
      <c r="C334" s="476"/>
      <c r="D334" s="476"/>
      <c r="E334" s="476"/>
      <c r="F334" s="476"/>
      <c r="G334" s="476"/>
      <c r="H334" s="476"/>
      <c r="I334" s="476"/>
      <c r="J334" s="476"/>
      <c r="K334" s="476"/>
      <c r="L334" s="476"/>
      <c r="M334" s="476"/>
      <c r="N334" s="476"/>
      <c r="O334" s="477"/>
      <c r="P334" s="571"/>
      <c r="Q334" s="572"/>
    </row>
    <row r="335" spans="1:17" ht="18" customHeight="1" x14ac:dyDescent="0.2">
      <c r="A335" s="232"/>
      <c r="B335" s="174"/>
      <c r="C335" s="174"/>
      <c r="D335" s="174"/>
      <c r="E335" s="174"/>
      <c r="F335" s="203"/>
      <c r="G335" s="203"/>
      <c r="H335" s="203"/>
      <c r="I335" s="203"/>
      <c r="J335" s="203"/>
      <c r="K335" s="203"/>
      <c r="L335" s="203"/>
      <c r="M335" s="203"/>
      <c r="N335" s="203"/>
      <c r="O335" s="231"/>
      <c r="P335" s="571"/>
      <c r="Q335" s="572"/>
    </row>
    <row r="336" spans="1:17" ht="18" customHeight="1" x14ac:dyDescent="0.2">
      <c r="A336" s="472" t="s">
        <v>425</v>
      </c>
      <c r="B336" s="473"/>
      <c r="C336" s="473"/>
      <c r="D336" s="473"/>
      <c r="E336" s="473"/>
      <c r="F336" s="473"/>
      <c r="G336" s="473"/>
      <c r="H336" s="473"/>
      <c r="I336" s="473"/>
      <c r="J336" s="473"/>
      <c r="K336" s="473"/>
      <c r="L336" s="473"/>
      <c r="M336" s="473"/>
      <c r="N336" s="473"/>
      <c r="O336" s="474"/>
      <c r="P336" s="571"/>
      <c r="Q336" s="572"/>
    </row>
    <row r="337" spans="1:17" ht="18" customHeight="1" x14ac:dyDescent="0.2">
      <c r="A337" s="475" t="s">
        <v>426</v>
      </c>
      <c r="B337" s="476"/>
      <c r="C337" s="476"/>
      <c r="D337" s="476"/>
      <c r="E337" s="476"/>
      <c r="F337" s="476"/>
      <c r="G337" s="476"/>
      <c r="H337" s="476"/>
      <c r="I337" s="476"/>
      <c r="J337" s="476"/>
      <c r="K337" s="476"/>
      <c r="L337" s="476"/>
      <c r="M337" s="476"/>
      <c r="N337" s="476"/>
      <c r="O337" s="477"/>
      <c r="P337" s="571"/>
      <c r="Q337" s="572"/>
    </row>
    <row r="338" spans="1:17" ht="18" customHeight="1" x14ac:dyDescent="0.2">
      <c r="A338" s="475"/>
      <c r="B338" s="476"/>
      <c r="C338" s="476"/>
      <c r="D338" s="476"/>
      <c r="E338" s="476"/>
      <c r="F338" s="476"/>
      <c r="G338" s="476"/>
      <c r="H338" s="476"/>
      <c r="I338" s="476"/>
      <c r="J338" s="476"/>
      <c r="K338" s="476"/>
      <c r="L338" s="476"/>
      <c r="M338" s="476"/>
      <c r="N338" s="476"/>
      <c r="O338" s="477"/>
      <c r="P338" s="571"/>
      <c r="Q338" s="572"/>
    </row>
    <row r="339" spans="1:17" ht="18" customHeight="1" x14ac:dyDescent="0.2">
      <c r="A339" s="475"/>
      <c r="B339" s="476"/>
      <c r="C339" s="476"/>
      <c r="D339" s="476"/>
      <c r="E339" s="476"/>
      <c r="F339" s="476"/>
      <c r="G339" s="476"/>
      <c r="H339" s="476"/>
      <c r="I339" s="476"/>
      <c r="J339" s="476"/>
      <c r="K339" s="476"/>
      <c r="L339" s="476"/>
      <c r="M339" s="476"/>
      <c r="N339" s="476"/>
      <c r="O339" s="477"/>
      <c r="P339" s="571"/>
      <c r="Q339" s="572"/>
    </row>
    <row r="340" spans="1:17" ht="18" customHeight="1" x14ac:dyDescent="0.2">
      <c r="A340" s="475"/>
      <c r="B340" s="476"/>
      <c r="C340" s="476"/>
      <c r="D340" s="476"/>
      <c r="E340" s="476"/>
      <c r="F340" s="476"/>
      <c r="G340" s="476"/>
      <c r="H340" s="476"/>
      <c r="I340" s="476"/>
      <c r="J340" s="476"/>
      <c r="K340" s="476"/>
      <c r="L340" s="476"/>
      <c r="M340" s="476"/>
      <c r="N340" s="476"/>
      <c r="O340" s="477"/>
      <c r="P340" s="571"/>
      <c r="Q340" s="572"/>
    </row>
    <row r="341" spans="1:17" ht="18" customHeight="1" x14ac:dyDescent="0.2">
      <c r="A341" s="475"/>
      <c r="B341" s="476"/>
      <c r="C341" s="476"/>
      <c r="D341" s="476"/>
      <c r="E341" s="476"/>
      <c r="F341" s="476"/>
      <c r="G341" s="476"/>
      <c r="H341" s="476"/>
      <c r="I341" s="476"/>
      <c r="J341" s="476"/>
      <c r="K341" s="476"/>
      <c r="L341" s="476"/>
      <c r="M341" s="476"/>
      <c r="N341" s="476"/>
      <c r="O341" s="477"/>
      <c r="P341" s="571"/>
      <c r="Q341" s="572"/>
    </row>
    <row r="342" spans="1:17" ht="13.5" thickBot="1" x14ac:dyDescent="0.25">
      <c r="A342" s="129"/>
      <c r="B342" s="119"/>
      <c r="C342" s="119"/>
      <c r="D342" s="119"/>
      <c r="E342" s="119"/>
      <c r="F342" s="119"/>
      <c r="G342" s="119"/>
      <c r="H342" s="119"/>
      <c r="I342" s="119"/>
      <c r="J342" s="119"/>
      <c r="K342" s="119"/>
      <c r="L342" s="119"/>
      <c r="M342" s="119"/>
      <c r="N342" s="119"/>
      <c r="O342" s="130"/>
      <c r="P342" s="575"/>
      <c r="Q342" s="576"/>
    </row>
    <row r="343" spans="1:17" ht="16.5" x14ac:dyDescent="0.2">
      <c r="A343" s="118"/>
      <c r="B343" s="118"/>
      <c r="C343" s="118"/>
      <c r="D343" s="118"/>
      <c r="E343" s="118"/>
      <c r="F343" s="118"/>
      <c r="G343" s="118"/>
      <c r="H343" s="118"/>
      <c r="I343" s="118"/>
      <c r="J343" s="118"/>
      <c r="K343" s="118"/>
      <c r="L343" s="118"/>
      <c r="M343" s="118"/>
      <c r="N343" s="118"/>
      <c r="O343" s="118"/>
      <c r="P343" s="150"/>
      <c r="Q343" s="150"/>
    </row>
    <row r="344" spans="1:17" ht="13.5" thickBot="1" x14ac:dyDescent="0.25">
      <c r="A344" s="3" t="s">
        <v>100</v>
      </c>
    </row>
    <row r="345" spans="1:17" ht="45" customHeight="1" x14ac:dyDescent="0.2">
      <c r="A345" s="52" t="s">
        <v>116</v>
      </c>
      <c r="B345" s="431" t="s">
        <v>13</v>
      </c>
      <c r="C345" s="431"/>
      <c r="D345" s="431"/>
      <c r="E345" s="431"/>
      <c r="F345" s="431"/>
      <c r="G345" s="431"/>
      <c r="H345" s="431"/>
      <c r="I345" s="431"/>
      <c r="J345" s="431"/>
      <c r="K345" s="431"/>
      <c r="L345" s="431"/>
      <c r="M345" s="431"/>
      <c r="N345" s="431"/>
      <c r="O345" s="432"/>
      <c r="P345" s="407"/>
      <c r="Q345" s="408"/>
    </row>
    <row r="346" spans="1:17" ht="45" customHeight="1" thickBot="1" x14ac:dyDescent="0.25">
      <c r="A346" s="20" t="s">
        <v>117</v>
      </c>
      <c r="B346" s="480" t="s">
        <v>14</v>
      </c>
      <c r="C346" s="480"/>
      <c r="D346" s="480"/>
      <c r="E346" s="480"/>
      <c r="F346" s="480"/>
      <c r="G346" s="480"/>
      <c r="H346" s="480"/>
      <c r="I346" s="480"/>
      <c r="J346" s="480"/>
      <c r="K346" s="480"/>
      <c r="L346" s="480"/>
      <c r="M346" s="480"/>
      <c r="N346" s="480"/>
      <c r="O346" s="481"/>
      <c r="P346" s="414"/>
      <c r="Q346" s="415"/>
    </row>
    <row r="348" spans="1:17" ht="45" customHeight="1" x14ac:dyDescent="0.2">
      <c r="A348" s="131" t="s">
        <v>110</v>
      </c>
      <c r="B348" s="577" t="s">
        <v>184</v>
      </c>
      <c r="C348" s="577"/>
      <c r="D348" s="577"/>
      <c r="E348" s="577"/>
      <c r="F348" s="577"/>
      <c r="G348" s="577"/>
      <c r="H348" s="577"/>
      <c r="I348" s="577"/>
      <c r="J348" s="577"/>
      <c r="K348" s="577"/>
      <c r="L348" s="577"/>
      <c r="M348" s="577"/>
      <c r="N348" s="577"/>
      <c r="O348" s="577"/>
      <c r="P348" s="577"/>
      <c r="Q348" s="577"/>
    </row>
    <row r="349" spans="1:17" ht="13.5" thickBot="1" x14ac:dyDescent="0.25">
      <c r="A349" s="3" t="s">
        <v>427</v>
      </c>
    </row>
    <row r="350" spans="1:17" ht="45" customHeight="1" x14ac:dyDescent="0.2">
      <c r="A350" s="705" t="s">
        <v>116</v>
      </c>
      <c r="B350" s="706" t="s">
        <v>113</v>
      </c>
      <c r="C350" s="707"/>
      <c r="D350" s="707"/>
      <c r="E350" s="707"/>
      <c r="F350" s="707"/>
      <c r="G350" s="707"/>
      <c r="H350" s="707"/>
      <c r="I350" s="707"/>
      <c r="J350" s="707"/>
      <c r="K350" s="707"/>
      <c r="L350" s="707"/>
      <c r="M350" s="707"/>
      <c r="N350" s="707"/>
      <c r="O350" s="708"/>
      <c r="P350" s="573"/>
      <c r="Q350" s="574"/>
    </row>
    <row r="351" spans="1:17" ht="15" customHeight="1" x14ac:dyDescent="0.2">
      <c r="A351" s="482"/>
      <c r="B351" s="487" t="s">
        <v>103</v>
      </c>
      <c r="C351" s="488"/>
      <c r="D351" s="488"/>
      <c r="E351" s="488"/>
      <c r="F351" s="488"/>
      <c r="G351" s="488"/>
      <c r="H351" s="488"/>
      <c r="I351" s="488"/>
      <c r="J351" s="488"/>
      <c r="K351" s="488"/>
      <c r="L351" s="488"/>
      <c r="M351" s="488"/>
      <c r="N351" s="488"/>
      <c r="O351" s="489"/>
      <c r="P351" s="715"/>
      <c r="Q351" s="716"/>
    </row>
    <row r="352" spans="1:17" ht="15" customHeight="1" x14ac:dyDescent="0.2">
      <c r="A352" s="482"/>
      <c r="B352" s="487" t="s">
        <v>104</v>
      </c>
      <c r="C352" s="488"/>
      <c r="D352" s="488"/>
      <c r="E352" s="488"/>
      <c r="F352" s="488"/>
      <c r="G352" s="488"/>
      <c r="H352" s="488"/>
      <c r="I352" s="488"/>
      <c r="J352" s="488"/>
      <c r="K352" s="488"/>
      <c r="L352" s="488"/>
      <c r="M352" s="488"/>
      <c r="N352" s="488"/>
      <c r="O352" s="489"/>
      <c r="P352" s="715"/>
      <c r="Q352" s="716"/>
    </row>
    <row r="353" spans="1:17" ht="15" customHeight="1" x14ac:dyDescent="0.2">
      <c r="A353" s="482"/>
      <c r="B353" s="487" t="s">
        <v>105</v>
      </c>
      <c r="C353" s="488"/>
      <c r="D353" s="488"/>
      <c r="E353" s="488"/>
      <c r="F353" s="488"/>
      <c r="G353" s="488"/>
      <c r="H353" s="488"/>
      <c r="I353" s="488"/>
      <c r="J353" s="488"/>
      <c r="K353" s="488"/>
      <c r="L353" s="488"/>
      <c r="M353" s="488"/>
      <c r="N353" s="488"/>
      <c r="O353" s="489"/>
      <c r="P353" s="715"/>
      <c r="Q353" s="716"/>
    </row>
    <row r="354" spans="1:17" ht="50.15" customHeight="1" x14ac:dyDescent="0.2">
      <c r="A354" s="482"/>
      <c r="B354" s="133" t="s">
        <v>114</v>
      </c>
      <c r="C354" s="712" t="s">
        <v>301</v>
      </c>
      <c r="D354" s="713"/>
      <c r="E354" s="713"/>
      <c r="F354" s="713"/>
      <c r="G354" s="713"/>
      <c r="H354" s="713"/>
      <c r="I354" s="713"/>
      <c r="J354" s="713"/>
      <c r="K354" s="713"/>
      <c r="L354" s="713"/>
      <c r="M354" s="713"/>
      <c r="N354" s="713"/>
      <c r="O354" s="714"/>
      <c r="P354" s="717"/>
      <c r="Q354" s="527"/>
    </row>
    <row r="355" spans="1:17" ht="45" customHeight="1" x14ac:dyDescent="0.2">
      <c r="A355" s="74" t="s">
        <v>117</v>
      </c>
      <c r="B355" s="405" t="s">
        <v>15</v>
      </c>
      <c r="C355" s="405"/>
      <c r="D355" s="405"/>
      <c r="E355" s="405"/>
      <c r="F355" s="405"/>
      <c r="G355" s="405"/>
      <c r="H355" s="405"/>
      <c r="I355" s="405"/>
      <c r="J355" s="405"/>
      <c r="K355" s="405"/>
      <c r="L355" s="405"/>
      <c r="M355" s="405"/>
      <c r="N355" s="405"/>
      <c r="O355" s="406"/>
      <c r="P355" s="379"/>
      <c r="Q355" s="380"/>
    </row>
    <row r="356" spans="1:17" ht="45" customHeight="1" thickBot="1" x14ac:dyDescent="0.25">
      <c r="A356" s="20" t="s">
        <v>118</v>
      </c>
      <c r="B356" s="480" t="s">
        <v>16</v>
      </c>
      <c r="C356" s="480"/>
      <c r="D356" s="480"/>
      <c r="E356" s="480"/>
      <c r="F356" s="480"/>
      <c r="G356" s="480"/>
      <c r="H356" s="480"/>
      <c r="I356" s="480"/>
      <c r="J356" s="480"/>
      <c r="K356" s="480"/>
      <c r="L356" s="480"/>
      <c r="M356" s="480"/>
      <c r="N356" s="480"/>
      <c r="O356" s="481"/>
      <c r="P356" s="414"/>
      <c r="Q356" s="415"/>
    </row>
    <row r="357" spans="1:17" ht="18" customHeight="1" x14ac:dyDescent="0.2">
      <c r="A357" s="132"/>
      <c r="B357" s="165"/>
      <c r="C357" s="165"/>
      <c r="D357" s="165"/>
      <c r="E357" s="165"/>
      <c r="F357" s="165"/>
      <c r="G357" s="165"/>
      <c r="H357" s="165"/>
      <c r="I357" s="165"/>
      <c r="J357" s="165"/>
      <c r="K357" s="165"/>
      <c r="L357" s="165"/>
      <c r="M357" s="165"/>
      <c r="N357" s="165"/>
      <c r="O357" s="165"/>
      <c r="P357" s="150"/>
      <c r="Q357" s="150"/>
    </row>
    <row r="358" spans="1:17" ht="13.5" thickBot="1" x14ac:dyDescent="0.25">
      <c r="A358" s="3" t="s">
        <v>101</v>
      </c>
    </row>
    <row r="359" spans="1:17" ht="30" customHeight="1" x14ac:dyDescent="0.2">
      <c r="A359" s="52" t="s">
        <v>125</v>
      </c>
      <c r="B359" s="431" t="s">
        <v>179</v>
      </c>
      <c r="C359" s="431"/>
      <c r="D359" s="431"/>
      <c r="E359" s="431"/>
      <c r="F359" s="431"/>
      <c r="G359" s="431"/>
      <c r="H359" s="431"/>
      <c r="I359" s="431"/>
      <c r="J359" s="431"/>
      <c r="K359" s="431"/>
      <c r="L359" s="431"/>
      <c r="M359" s="431"/>
      <c r="N359" s="431"/>
      <c r="O359" s="432"/>
      <c r="P359" s="407"/>
      <c r="Q359" s="408"/>
    </row>
    <row r="360" spans="1:17" ht="45" customHeight="1" x14ac:dyDescent="0.2">
      <c r="A360" s="74" t="s">
        <v>117</v>
      </c>
      <c r="B360" s="405" t="s">
        <v>154</v>
      </c>
      <c r="C360" s="405"/>
      <c r="D360" s="405"/>
      <c r="E360" s="405"/>
      <c r="F360" s="405"/>
      <c r="G360" s="405"/>
      <c r="H360" s="405"/>
      <c r="I360" s="405"/>
      <c r="J360" s="405"/>
      <c r="K360" s="405"/>
      <c r="L360" s="405"/>
      <c r="M360" s="405"/>
      <c r="N360" s="405"/>
      <c r="O360" s="406"/>
      <c r="P360" s="379"/>
      <c r="Q360" s="380"/>
    </row>
    <row r="361" spans="1:17" ht="45" customHeight="1" x14ac:dyDescent="0.2">
      <c r="A361" s="74" t="s">
        <v>118</v>
      </c>
      <c r="B361" s="405" t="s">
        <v>112</v>
      </c>
      <c r="C361" s="405"/>
      <c r="D361" s="405"/>
      <c r="E361" s="405"/>
      <c r="F361" s="405"/>
      <c r="G361" s="405"/>
      <c r="H361" s="405"/>
      <c r="I361" s="405"/>
      <c r="J361" s="405"/>
      <c r="K361" s="405"/>
      <c r="L361" s="405"/>
      <c r="M361" s="405"/>
      <c r="N361" s="405"/>
      <c r="O361" s="406"/>
      <c r="P361" s="379"/>
      <c r="Q361" s="380"/>
    </row>
    <row r="362" spans="1:17" ht="45" customHeight="1" x14ac:dyDescent="0.2">
      <c r="A362" s="74" t="s">
        <v>119</v>
      </c>
      <c r="B362" s="405" t="s">
        <v>196</v>
      </c>
      <c r="C362" s="405"/>
      <c r="D362" s="405"/>
      <c r="E362" s="405"/>
      <c r="F362" s="405"/>
      <c r="G362" s="405"/>
      <c r="H362" s="405"/>
      <c r="I362" s="405"/>
      <c r="J362" s="405"/>
      <c r="K362" s="405"/>
      <c r="L362" s="405"/>
      <c r="M362" s="405"/>
      <c r="N362" s="405"/>
      <c r="O362" s="406"/>
      <c r="P362" s="379"/>
      <c r="Q362" s="380"/>
    </row>
    <row r="363" spans="1:17" ht="45" customHeight="1" x14ac:dyDescent="0.2">
      <c r="A363" s="74" t="s">
        <v>120</v>
      </c>
      <c r="B363" s="389" t="s">
        <v>429</v>
      </c>
      <c r="C363" s="389"/>
      <c r="D363" s="389"/>
      <c r="E363" s="389"/>
      <c r="F363" s="389"/>
      <c r="G363" s="389"/>
      <c r="H363" s="389"/>
      <c r="I363" s="389"/>
      <c r="J363" s="389"/>
      <c r="K363" s="389"/>
      <c r="L363" s="389"/>
      <c r="M363" s="389"/>
      <c r="N363" s="389"/>
      <c r="O363" s="390"/>
      <c r="P363" s="379"/>
      <c r="Q363" s="380"/>
    </row>
    <row r="364" spans="1:17" ht="45" customHeight="1" x14ac:dyDescent="0.2">
      <c r="A364" s="74" t="s">
        <v>121</v>
      </c>
      <c r="B364" s="395" t="s">
        <v>19</v>
      </c>
      <c r="C364" s="395"/>
      <c r="D364" s="395"/>
      <c r="E364" s="395"/>
      <c r="F364" s="395"/>
      <c r="G364" s="395"/>
      <c r="H364" s="395"/>
      <c r="I364" s="395"/>
      <c r="J364" s="395"/>
      <c r="K364" s="395"/>
      <c r="L364" s="395"/>
      <c r="M364" s="395"/>
      <c r="N364" s="395"/>
      <c r="O364" s="396"/>
      <c r="P364" s="379"/>
      <c r="Q364" s="380"/>
    </row>
    <row r="365" spans="1:17" ht="45" customHeight="1" x14ac:dyDescent="0.2">
      <c r="A365" s="74" t="s">
        <v>122</v>
      </c>
      <c r="B365" s="395" t="s">
        <v>507</v>
      </c>
      <c r="C365" s="395"/>
      <c r="D365" s="395"/>
      <c r="E365" s="395"/>
      <c r="F365" s="395"/>
      <c r="G365" s="395"/>
      <c r="H365" s="395"/>
      <c r="I365" s="395"/>
      <c r="J365" s="395"/>
      <c r="K365" s="395"/>
      <c r="L365" s="395"/>
      <c r="M365" s="395"/>
      <c r="N365" s="395"/>
      <c r="O365" s="396"/>
      <c r="P365" s="379"/>
      <c r="Q365" s="380"/>
    </row>
    <row r="366" spans="1:17" ht="51" customHeight="1" x14ac:dyDescent="0.2">
      <c r="A366" s="74" t="s">
        <v>123</v>
      </c>
      <c r="B366" s="395" t="s">
        <v>463</v>
      </c>
      <c r="C366" s="395"/>
      <c r="D366" s="395"/>
      <c r="E366" s="395"/>
      <c r="F366" s="395"/>
      <c r="G366" s="395"/>
      <c r="H366" s="395"/>
      <c r="I366" s="395"/>
      <c r="J366" s="395"/>
      <c r="K366" s="395"/>
      <c r="L366" s="395"/>
      <c r="M366" s="395"/>
      <c r="N366" s="395"/>
      <c r="O366" s="396"/>
      <c r="P366" s="379"/>
      <c r="Q366" s="380"/>
    </row>
    <row r="367" spans="1:17" ht="30" customHeight="1" thickBot="1" x14ac:dyDescent="0.25">
      <c r="A367" s="181" t="s">
        <v>124</v>
      </c>
      <c r="B367" s="401" t="s">
        <v>465</v>
      </c>
      <c r="C367" s="401"/>
      <c r="D367" s="401"/>
      <c r="E367" s="401"/>
      <c r="F367" s="401"/>
      <c r="G367" s="401"/>
      <c r="H367" s="401"/>
      <c r="I367" s="401"/>
      <c r="J367" s="401"/>
      <c r="K367" s="401"/>
      <c r="L367" s="401"/>
      <c r="M367" s="401"/>
      <c r="N367" s="401"/>
      <c r="O367" s="402"/>
      <c r="P367" s="414"/>
      <c r="Q367" s="415"/>
    </row>
    <row r="368" spans="1:17" ht="45" customHeight="1" x14ac:dyDescent="0.2">
      <c r="A368" s="183" t="s">
        <v>127</v>
      </c>
      <c r="B368" s="391" t="s">
        <v>428</v>
      </c>
      <c r="C368" s="391"/>
      <c r="D368" s="391"/>
      <c r="E368" s="391"/>
      <c r="F368" s="391"/>
      <c r="G368" s="391"/>
      <c r="H368" s="391"/>
      <c r="I368" s="391"/>
      <c r="J368" s="391"/>
      <c r="K368" s="391"/>
      <c r="L368" s="391"/>
      <c r="M368" s="391"/>
      <c r="N368" s="391"/>
      <c r="O368" s="392"/>
      <c r="P368" s="407"/>
      <c r="Q368" s="408"/>
    </row>
    <row r="369" spans="1:17" ht="45" customHeight="1" x14ac:dyDescent="0.2">
      <c r="A369" s="50" t="s">
        <v>128</v>
      </c>
      <c r="B369" s="368" t="s">
        <v>430</v>
      </c>
      <c r="C369" s="369"/>
      <c r="D369" s="369"/>
      <c r="E369" s="369"/>
      <c r="F369" s="369"/>
      <c r="G369" s="369"/>
      <c r="H369" s="369"/>
      <c r="I369" s="369"/>
      <c r="J369" s="369"/>
      <c r="K369" s="369"/>
      <c r="L369" s="369"/>
      <c r="M369" s="369"/>
      <c r="N369" s="369"/>
      <c r="O369" s="465"/>
      <c r="P369" s="379"/>
      <c r="Q369" s="380"/>
    </row>
    <row r="370" spans="1:17" ht="45" customHeight="1" x14ac:dyDescent="0.2">
      <c r="A370" s="180" t="s">
        <v>207</v>
      </c>
      <c r="B370" s="678" t="s">
        <v>431</v>
      </c>
      <c r="C370" s="678"/>
      <c r="D370" s="678"/>
      <c r="E370" s="678"/>
      <c r="F370" s="678"/>
      <c r="G370" s="678"/>
      <c r="H370" s="678"/>
      <c r="I370" s="678"/>
      <c r="J370" s="678"/>
      <c r="K370" s="678"/>
      <c r="L370" s="678"/>
      <c r="M370" s="678"/>
      <c r="N370" s="678"/>
      <c r="O370" s="679"/>
      <c r="P370" s="379"/>
      <c r="Q370" s="380"/>
    </row>
    <row r="371" spans="1:17" ht="45" customHeight="1" x14ac:dyDescent="0.2">
      <c r="A371" s="50" t="s">
        <v>208</v>
      </c>
      <c r="B371" s="438" t="s">
        <v>432</v>
      </c>
      <c r="C371" s="438"/>
      <c r="D371" s="438"/>
      <c r="E371" s="438"/>
      <c r="F371" s="438"/>
      <c r="G371" s="438"/>
      <c r="H371" s="438"/>
      <c r="I371" s="438"/>
      <c r="J371" s="438"/>
      <c r="K371" s="438"/>
      <c r="L371" s="438"/>
      <c r="M371" s="438"/>
      <c r="N371" s="438"/>
      <c r="O371" s="709"/>
      <c r="P371" s="466"/>
      <c r="Q371" s="467"/>
    </row>
    <row r="372" spans="1:17" ht="60" customHeight="1" thickBot="1" x14ac:dyDescent="0.25">
      <c r="A372" s="181" t="s">
        <v>319</v>
      </c>
      <c r="B372" s="480" t="s">
        <v>299</v>
      </c>
      <c r="C372" s="480"/>
      <c r="D372" s="480"/>
      <c r="E372" s="480"/>
      <c r="F372" s="480"/>
      <c r="G372" s="480"/>
      <c r="H372" s="480"/>
      <c r="I372" s="480"/>
      <c r="J372" s="480"/>
      <c r="K372" s="480"/>
      <c r="L372" s="480"/>
      <c r="M372" s="480"/>
      <c r="N372" s="480"/>
      <c r="O372" s="554"/>
      <c r="P372" s="750"/>
      <c r="Q372" s="751"/>
    </row>
    <row r="373" spans="1:17" ht="17.25" customHeight="1" x14ac:dyDescent="0.2">
      <c r="A373" s="132"/>
      <c r="B373" s="117"/>
      <c r="C373" s="117"/>
      <c r="D373" s="117"/>
      <c r="E373" s="117"/>
      <c r="F373" s="117"/>
      <c r="G373" s="117"/>
      <c r="H373" s="117"/>
      <c r="I373" s="117"/>
      <c r="J373" s="117"/>
      <c r="K373" s="117"/>
      <c r="L373" s="117"/>
      <c r="M373" s="117"/>
      <c r="N373" s="117"/>
      <c r="O373" s="118"/>
      <c r="P373" s="118"/>
    </row>
    <row r="374" spans="1:17" ht="13.5" thickBot="1" x14ac:dyDescent="0.25">
      <c r="A374" s="3" t="s">
        <v>102</v>
      </c>
    </row>
    <row r="375" spans="1:17" ht="30" customHeight="1" x14ac:dyDescent="0.2">
      <c r="A375" s="52" t="s">
        <v>32</v>
      </c>
      <c r="B375" s="431" t="s">
        <v>111</v>
      </c>
      <c r="C375" s="431"/>
      <c r="D375" s="431"/>
      <c r="E375" s="431"/>
      <c r="F375" s="431"/>
      <c r="G375" s="431"/>
      <c r="H375" s="431"/>
      <c r="I375" s="431"/>
      <c r="J375" s="431"/>
      <c r="K375" s="431"/>
      <c r="L375" s="431"/>
      <c r="M375" s="431"/>
      <c r="N375" s="431"/>
      <c r="O375" s="432"/>
      <c r="P375" s="407"/>
      <c r="Q375" s="408"/>
    </row>
    <row r="376" spans="1:17" ht="45" customHeight="1" x14ac:dyDescent="0.2">
      <c r="A376" s="262" t="s">
        <v>33</v>
      </c>
      <c r="B376" s="405" t="s">
        <v>300</v>
      </c>
      <c r="C376" s="405"/>
      <c r="D376" s="405"/>
      <c r="E376" s="405"/>
      <c r="F376" s="405"/>
      <c r="G376" s="405"/>
      <c r="H376" s="405"/>
      <c r="I376" s="405"/>
      <c r="J376" s="405"/>
      <c r="K376" s="405"/>
      <c r="L376" s="405"/>
      <c r="M376" s="405"/>
      <c r="N376" s="405"/>
      <c r="O376" s="406"/>
      <c r="P376" s="379"/>
      <c r="Q376" s="380"/>
    </row>
    <row r="377" spans="1:17" ht="45" customHeight="1" x14ac:dyDescent="0.2">
      <c r="A377" s="19" t="s">
        <v>360</v>
      </c>
      <c r="B377" s="405" t="s">
        <v>112</v>
      </c>
      <c r="C377" s="405"/>
      <c r="D377" s="405"/>
      <c r="E377" s="405"/>
      <c r="F377" s="405"/>
      <c r="G377" s="405"/>
      <c r="H377" s="405"/>
      <c r="I377" s="405"/>
      <c r="J377" s="405"/>
      <c r="K377" s="405"/>
      <c r="L377" s="405"/>
      <c r="M377" s="405"/>
      <c r="N377" s="405"/>
      <c r="O377" s="406"/>
      <c r="P377" s="379"/>
      <c r="Q377" s="380"/>
    </row>
    <row r="378" spans="1:17" ht="45" customHeight="1" x14ac:dyDescent="0.2">
      <c r="A378" s="50" t="s">
        <v>665</v>
      </c>
      <c r="B378" s="405" t="s">
        <v>156</v>
      </c>
      <c r="C378" s="405"/>
      <c r="D378" s="405"/>
      <c r="E378" s="405"/>
      <c r="F378" s="405"/>
      <c r="G378" s="405"/>
      <c r="H378" s="405"/>
      <c r="I378" s="405"/>
      <c r="J378" s="405"/>
      <c r="K378" s="405"/>
      <c r="L378" s="405"/>
      <c r="M378" s="405"/>
      <c r="N378" s="405"/>
      <c r="O378" s="406"/>
      <c r="P378" s="379"/>
      <c r="Q378" s="380"/>
    </row>
    <row r="379" spans="1:17" ht="45" customHeight="1" x14ac:dyDescent="0.2">
      <c r="A379" s="262" t="s">
        <v>233</v>
      </c>
      <c r="B379" s="405" t="s">
        <v>19</v>
      </c>
      <c r="C379" s="405"/>
      <c r="D379" s="405"/>
      <c r="E379" s="405"/>
      <c r="F379" s="405"/>
      <c r="G379" s="405"/>
      <c r="H379" s="405"/>
      <c r="I379" s="405"/>
      <c r="J379" s="405"/>
      <c r="K379" s="405"/>
      <c r="L379" s="405"/>
      <c r="M379" s="405"/>
      <c r="N379" s="405"/>
      <c r="O379" s="406"/>
      <c r="P379" s="379"/>
      <c r="Q379" s="380"/>
    </row>
    <row r="380" spans="1:17" ht="54" customHeight="1" x14ac:dyDescent="0.2">
      <c r="A380" s="262" t="s">
        <v>234</v>
      </c>
      <c r="B380" s="395" t="s">
        <v>463</v>
      </c>
      <c r="C380" s="395"/>
      <c r="D380" s="395"/>
      <c r="E380" s="395"/>
      <c r="F380" s="395"/>
      <c r="G380" s="395"/>
      <c r="H380" s="395"/>
      <c r="I380" s="395"/>
      <c r="J380" s="395"/>
      <c r="K380" s="395"/>
      <c r="L380" s="395"/>
      <c r="M380" s="395"/>
      <c r="N380" s="395"/>
      <c r="O380" s="396"/>
      <c r="P380" s="379"/>
      <c r="Q380" s="380"/>
    </row>
    <row r="381" spans="1:17" ht="45" customHeight="1" x14ac:dyDescent="0.2">
      <c r="A381" s="19" t="s">
        <v>209</v>
      </c>
      <c r="B381" s="405" t="s">
        <v>465</v>
      </c>
      <c r="C381" s="405"/>
      <c r="D381" s="405"/>
      <c r="E381" s="405"/>
      <c r="F381" s="405"/>
      <c r="G381" s="405"/>
      <c r="H381" s="405"/>
      <c r="I381" s="405"/>
      <c r="J381" s="405"/>
      <c r="K381" s="405"/>
      <c r="L381" s="405"/>
      <c r="M381" s="405"/>
      <c r="N381" s="405"/>
      <c r="O381" s="406"/>
      <c r="P381" s="379"/>
      <c r="Q381" s="380"/>
    </row>
    <row r="382" spans="1:17" ht="45" customHeight="1" x14ac:dyDescent="0.2">
      <c r="A382" s="262" t="s">
        <v>211</v>
      </c>
      <c r="B382" s="405" t="s">
        <v>428</v>
      </c>
      <c r="C382" s="405"/>
      <c r="D382" s="405"/>
      <c r="E382" s="405"/>
      <c r="F382" s="405"/>
      <c r="G382" s="405"/>
      <c r="H382" s="405"/>
      <c r="I382" s="405"/>
      <c r="J382" s="405"/>
      <c r="K382" s="405"/>
      <c r="L382" s="405"/>
      <c r="M382" s="405"/>
      <c r="N382" s="405"/>
      <c r="O382" s="406"/>
      <c r="P382" s="379"/>
      <c r="Q382" s="380"/>
    </row>
    <row r="383" spans="1:17" ht="45" customHeight="1" x14ac:dyDescent="0.2">
      <c r="A383" s="19" t="s">
        <v>212</v>
      </c>
      <c r="B383" s="437" t="s">
        <v>433</v>
      </c>
      <c r="C383" s="591"/>
      <c r="D383" s="591"/>
      <c r="E383" s="591"/>
      <c r="F383" s="591"/>
      <c r="G383" s="591"/>
      <c r="H383" s="591"/>
      <c r="I383" s="591"/>
      <c r="J383" s="591"/>
      <c r="K383" s="591"/>
      <c r="L383" s="591"/>
      <c r="M383" s="591"/>
      <c r="N383" s="591"/>
      <c r="O383" s="592"/>
      <c r="P383" s="379"/>
      <c r="Q383" s="380"/>
    </row>
    <row r="384" spans="1:17" ht="45" customHeight="1" x14ac:dyDescent="0.2">
      <c r="A384" s="50" t="s">
        <v>363</v>
      </c>
      <c r="B384" s="438" t="s">
        <v>431</v>
      </c>
      <c r="C384" s="438"/>
      <c r="D384" s="438"/>
      <c r="E384" s="438"/>
      <c r="F384" s="438"/>
      <c r="G384" s="438"/>
      <c r="H384" s="438"/>
      <c r="I384" s="438"/>
      <c r="J384" s="438"/>
      <c r="K384" s="438"/>
      <c r="L384" s="438"/>
      <c r="M384" s="438"/>
      <c r="N384" s="438"/>
      <c r="O384" s="439"/>
      <c r="P384" s="466"/>
      <c r="Q384" s="467"/>
    </row>
    <row r="385" spans="1:17" ht="48.75" customHeight="1" x14ac:dyDescent="0.2">
      <c r="A385" s="262" t="s">
        <v>385</v>
      </c>
      <c r="B385" s="405" t="s">
        <v>432</v>
      </c>
      <c r="C385" s="405"/>
      <c r="D385" s="405"/>
      <c r="E385" s="405"/>
      <c r="F385" s="405"/>
      <c r="G385" s="405"/>
      <c r="H385" s="405"/>
      <c r="I385" s="405"/>
      <c r="J385" s="405"/>
      <c r="K385" s="405"/>
      <c r="L385" s="405"/>
      <c r="M385" s="405"/>
      <c r="N385" s="405"/>
      <c r="O385" s="437"/>
      <c r="P385" s="478"/>
      <c r="Q385" s="479"/>
    </row>
    <row r="386" spans="1:17" ht="48.75" customHeight="1" thickBot="1" x14ac:dyDescent="0.25">
      <c r="A386" s="19" t="s">
        <v>386</v>
      </c>
      <c r="B386" s="752" t="s">
        <v>299</v>
      </c>
      <c r="C386" s="752"/>
      <c r="D386" s="752"/>
      <c r="E386" s="752"/>
      <c r="F386" s="752"/>
      <c r="G386" s="752"/>
      <c r="H386" s="752"/>
      <c r="I386" s="752"/>
      <c r="J386" s="752"/>
      <c r="K386" s="752"/>
      <c r="L386" s="752"/>
      <c r="M386" s="752"/>
      <c r="N386" s="752"/>
      <c r="O386" s="753"/>
      <c r="P386" s="754"/>
      <c r="Q386" s="755"/>
    </row>
    <row r="388" spans="1:17" ht="13.5" thickBot="1" x14ac:dyDescent="0.25">
      <c r="A388" s="3" t="s">
        <v>163</v>
      </c>
    </row>
    <row r="389" spans="1:17" ht="30" customHeight="1" x14ac:dyDescent="0.2">
      <c r="A389" s="153" t="s">
        <v>32</v>
      </c>
      <c r="B389" s="431" t="s">
        <v>111</v>
      </c>
      <c r="C389" s="431"/>
      <c r="D389" s="431"/>
      <c r="E389" s="431"/>
      <c r="F389" s="431"/>
      <c r="G389" s="431"/>
      <c r="H389" s="431"/>
      <c r="I389" s="431"/>
      <c r="J389" s="431"/>
      <c r="K389" s="431"/>
      <c r="L389" s="431"/>
      <c r="M389" s="431"/>
      <c r="N389" s="431"/>
      <c r="O389" s="432"/>
      <c r="P389" s="407"/>
      <c r="Q389" s="408"/>
    </row>
    <row r="390" spans="1:17" ht="45" customHeight="1" x14ac:dyDescent="0.2">
      <c r="A390" s="152" t="s">
        <v>20</v>
      </c>
      <c r="B390" s="405" t="s">
        <v>155</v>
      </c>
      <c r="C390" s="405"/>
      <c r="D390" s="405"/>
      <c r="E390" s="405"/>
      <c r="F390" s="405"/>
      <c r="G390" s="405"/>
      <c r="H390" s="405"/>
      <c r="I390" s="405"/>
      <c r="J390" s="405"/>
      <c r="K390" s="405"/>
      <c r="L390" s="405"/>
      <c r="M390" s="405"/>
      <c r="N390" s="405"/>
      <c r="O390" s="406"/>
      <c r="P390" s="379"/>
      <c r="Q390" s="380"/>
    </row>
    <row r="391" spans="1:17" ht="45" customHeight="1" x14ac:dyDescent="0.2">
      <c r="A391" s="152" t="s">
        <v>35</v>
      </c>
      <c r="B391" s="405" t="s">
        <v>112</v>
      </c>
      <c r="C391" s="405"/>
      <c r="D391" s="405"/>
      <c r="E391" s="405"/>
      <c r="F391" s="405"/>
      <c r="G391" s="405"/>
      <c r="H391" s="405"/>
      <c r="I391" s="405"/>
      <c r="J391" s="405"/>
      <c r="K391" s="405"/>
      <c r="L391" s="405"/>
      <c r="M391" s="405"/>
      <c r="N391" s="405"/>
      <c r="O391" s="406"/>
      <c r="P391" s="379"/>
      <c r="Q391" s="380"/>
    </row>
    <row r="392" spans="1:17" ht="45" customHeight="1" x14ac:dyDescent="0.2">
      <c r="A392" s="152" t="s">
        <v>119</v>
      </c>
      <c r="B392" s="405" t="s">
        <v>156</v>
      </c>
      <c r="C392" s="405"/>
      <c r="D392" s="405"/>
      <c r="E392" s="405"/>
      <c r="F392" s="405"/>
      <c r="G392" s="405"/>
      <c r="H392" s="405"/>
      <c r="I392" s="405"/>
      <c r="J392" s="405"/>
      <c r="K392" s="405"/>
      <c r="L392" s="405"/>
      <c r="M392" s="405"/>
      <c r="N392" s="405"/>
      <c r="O392" s="406"/>
      <c r="P392" s="379"/>
      <c r="Q392" s="380"/>
    </row>
    <row r="393" spans="1:17" ht="45" customHeight="1" x14ac:dyDescent="0.2">
      <c r="A393" s="152" t="s">
        <v>120</v>
      </c>
      <c r="B393" s="433" t="s">
        <v>19</v>
      </c>
      <c r="C393" s="433"/>
      <c r="D393" s="433"/>
      <c r="E393" s="433"/>
      <c r="F393" s="433"/>
      <c r="G393" s="433"/>
      <c r="H393" s="433"/>
      <c r="I393" s="433"/>
      <c r="J393" s="433"/>
      <c r="K393" s="433"/>
      <c r="L393" s="433"/>
      <c r="M393" s="433"/>
      <c r="N393" s="433"/>
      <c r="O393" s="434"/>
      <c r="P393" s="379"/>
      <c r="Q393" s="380"/>
    </row>
    <row r="394" spans="1:17" ht="45" customHeight="1" x14ac:dyDescent="0.2">
      <c r="A394" s="152" t="s">
        <v>121</v>
      </c>
      <c r="B394" s="395" t="s">
        <v>507</v>
      </c>
      <c r="C394" s="395"/>
      <c r="D394" s="395"/>
      <c r="E394" s="395"/>
      <c r="F394" s="395"/>
      <c r="G394" s="395"/>
      <c r="H394" s="395"/>
      <c r="I394" s="395"/>
      <c r="J394" s="395"/>
      <c r="K394" s="395"/>
      <c r="L394" s="395"/>
      <c r="M394" s="395"/>
      <c r="N394" s="395"/>
      <c r="O394" s="396"/>
      <c r="P394" s="379"/>
      <c r="Q394" s="380"/>
    </row>
    <row r="395" spans="1:17" ht="53.25" customHeight="1" x14ac:dyDescent="0.2">
      <c r="A395" s="152" t="s">
        <v>209</v>
      </c>
      <c r="B395" s="395" t="s">
        <v>463</v>
      </c>
      <c r="C395" s="395"/>
      <c r="D395" s="395"/>
      <c r="E395" s="395"/>
      <c r="F395" s="395"/>
      <c r="G395" s="395"/>
      <c r="H395" s="395"/>
      <c r="I395" s="395"/>
      <c r="J395" s="395"/>
      <c r="K395" s="395"/>
      <c r="L395" s="395"/>
      <c r="M395" s="395"/>
      <c r="N395" s="395"/>
      <c r="O395" s="396"/>
      <c r="P395" s="379"/>
      <c r="Q395" s="380"/>
    </row>
    <row r="396" spans="1:17" ht="30" customHeight="1" x14ac:dyDescent="0.2">
      <c r="A396" s="152" t="s">
        <v>211</v>
      </c>
      <c r="B396" s="395" t="s">
        <v>464</v>
      </c>
      <c r="C396" s="395"/>
      <c r="D396" s="395"/>
      <c r="E396" s="395"/>
      <c r="F396" s="395"/>
      <c r="G396" s="395"/>
      <c r="H396" s="395"/>
      <c r="I396" s="395"/>
      <c r="J396" s="395"/>
      <c r="K396" s="395"/>
      <c r="L396" s="395"/>
      <c r="M396" s="395"/>
      <c r="N396" s="395"/>
      <c r="O396" s="396"/>
      <c r="P396" s="379"/>
      <c r="Q396" s="380"/>
    </row>
    <row r="397" spans="1:17" ht="45" customHeight="1" x14ac:dyDescent="0.2">
      <c r="A397" s="152" t="s">
        <v>212</v>
      </c>
      <c r="B397" s="395" t="s">
        <v>428</v>
      </c>
      <c r="C397" s="395"/>
      <c r="D397" s="395"/>
      <c r="E397" s="395"/>
      <c r="F397" s="395"/>
      <c r="G397" s="395"/>
      <c r="H397" s="395"/>
      <c r="I397" s="395"/>
      <c r="J397" s="395"/>
      <c r="K397" s="395"/>
      <c r="L397" s="395"/>
      <c r="M397" s="395"/>
      <c r="N397" s="395"/>
      <c r="O397" s="396"/>
      <c r="P397" s="379"/>
      <c r="Q397" s="380"/>
    </row>
    <row r="398" spans="1:17" ht="45" customHeight="1" x14ac:dyDescent="0.2">
      <c r="A398" s="154" t="s">
        <v>162</v>
      </c>
      <c r="B398" s="368" t="s">
        <v>433</v>
      </c>
      <c r="C398" s="369"/>
      <c r="D398" s="369"/>
      <c r="E398" s="369"/>
      <c r="F398" s="369"/>
      <c r="G398" s="369"/>
      <c r="H398" s="369"/>
      <c r="I398" s="369"/>
      <c r="J398" s="369"/>
      <c r="K398" s="369"/>
      <c r="L398" s="369"/>
      <c r="M398" s="369"/>
      <c r="N398" s="369"/>
      <c r="O398" s="465"/>
      <c r="P398" s="379"/>
      <c r="Q398" s="380"/>
    </row>
    <row r="399" spans="1:17" ht="45" customHeight="1" x14ac:dyDescent="0.2">
      <c r="A399" s="152" t="s">
        <v>128</v>
      </c>
      <c r="B399" s="678" t="s">
        <v>431</v>
      </c>
      <c r="C399" s="678"/>
      <c r="D399" s="678"/>
      <c r="E399" s="678"/>
      <c r="F399" s="678"/>
      <c r="G399" s="678"/>
      <c r="H399" s="678"/>
      <c r="I399" s="678"/>
      <c r="J399" s="678"/>
      <c r="K399" s="678"/>
      <c r="L399" s="678"/>
      <c r="M399" s="678"/>
      <c r="N399" s="678"/>
      <c r="O399" s="679"/>
      <c r="P399" s="379"/>
      <c r="Q399" s="380"/>
    </row>
    <row r="400" spans="1:17" ht="51" customHeight="1" x14ac:dyDescent="0.2">
      <c r="A400" s="50" t="s">
        <v>161</v>
      </c>
      <c r="B400" s="438" t="s">
        <v>432</v>
      </c>
      <c r="C400" s="438"/>
      <c r="D400" s="438"/>
      <c r="E400" s="438"/>
      <c r="F400" s="438"/>
      <c r="G400" s="438"/>
      <c r="H400" s="438"/>
      <c r="I400" s="438"/>
      <c r="J400" s="438"/>
      <c r="K400" s="438"/>
      <c r="L400" s="438"/>
      <c r="M400" s="438"/>
      <c r="N400" s="438"/>
      <c r="O400" s="709"/>
      <c r="P400" s="466"/>
      <c r="Q400" s="467"/>
    </row>
    <row r="401" spans="1:17" ht="60" customHeight="1" thickBot="1" x14ac:dyDescent="0.25">
      <c r="A401" s="163" t="s">
        <v>357</v>
      </c>
      <c r="B401" s="480" t="s">
        <v>299</v>
      </c>
      <c r="C401" s="480"/>
      <c r="D401" s="480"/>
      <c r="E401" s="480"/>
      <c r="F401" s="480"/>
      <c r="G401" s="480"/>
      <c r="H401" s="480"/>
      <c r="I401" s="480"/>
      <c r="J401" s="480"/>
      <c r="K401" s="480"/>
      <c r="L401" s="480"/>
      <c r="M401" s="480"/>
      <c r="N401" s="480"/>
      <c r="O401" s="554"/>
      <c r="P401" s="756"/>
      <c r="Q401" s="757"/>
    </row>
    <row r="402" spans="1:17" ht="28.5" customHeight="1" x14ac:dyDescent="0.2">
      <c r="A402" s="156"/>
      <c r="B402" s="157"/>
      <c r="C402" s="157"/>
      <c r="D402" s="157"/>
      <c r="E402" s="157"/>
      <c r="F402" s="157"/>
      <c r="G402" s="157"/>
      <c r="H402" s="157"/>
      <c r="I402" s="157"/>
      <c r="J402" s="157"/>
      <c r="K402" s="157"/>
      <c r="L402" s="157"/>
      <c r="M402" s="157"/>
      <c r="N402" s="157"/>
      <c r="O402" s="157"/>
      <c r="P402" s="158"/>
      <c r="Q402" s="158"/>
    </row>
    <row r="403" spans="1:17" ht="13.5" thickBot="1" x14ac:dyDescent="0.25">
      <c r="A403" s="3" t="s">
        <v>358</v>
      </c>
    </row>
    <row r="404" spans="1:17" ht="30" customHeight="1" x14ac:dyDescent="0.2">
      <c r="A404" s="155" t="s">
        <v>32</v>
      </c>
      <c r="B404" s="710" t="s">
        <v>111</v>
      </c>
      <c r="C404" s="710"/>
      <c r="D404" s="710"/>
      <c r="E404" s="710"/>
      <c r="F404" s="710"/>
      <c r="G404" s="710"/>
      <c r="H404" s="710"/>
      <c r="I404" s="710"/>
      <c r="J404" s="710"/>
      <c r="K404" s="710"/>
      <c r="L404" s="710"/>
      <c r="M404" s="710"/>
      <c r="N404" s="710"/>
      <c r="O404" s="711"/>
      <c r="P404" s="407"/>
      <c r="Q404" s="408"/>
    </row>
    <row r="405" spans="1:17" ht="45" customHeight="1" x14ac:dyDescent="0.2">
      <c r="A405" s="160" t="s">
        <v>20</v>
      </c>
      <c r="B405" s="405" t="s">
        <v>359</v>
      </c>
      <c r="C405" s="405"/>
      <c r="D405" s="405"/>
      <c r="E405" s="405"/>
      <c r="F405" s="405"/>
      <c r="G405" s="405"/>
      <c r="H405" s="405"/>
      <c r="I405" s="405"/>
      <c r="J405" s="405"/>
      <c r="K405" s="405"/>
      <c r="L405" s="405"/>
      <c r="M405" s="405"/>
      <c r="N405" s="405"/>
      <c r="O405" s="406"/>
      <c r="P405" s="379"/>
      <c r="Q405" s="380"/>
    </row>
    <row r="406" spans="1:17" ht="45" customHeight="1" x14ac:dyDescent="0.2">
      <c r="A406" s="19" t="s">
        <v>360</v>
      </c>
      <c r="B406" s="368" t="s">
        <v>718</v>
      </c>
      <c r="C406" s="369"/>
      <c r="D406" s="369"/>
      <c r="E406" s="369"/>
      <c r="F406" s="369"/>
      <c r="G406" s="369"/>
      <c r="H406" s="369"/>
      <c r="I406" s="369"/>
      <c r="J406" s="369"/>
      <c r="K406" s="369"/>
      <c r="L406" s="369"/>
      <c r="M406" s="369"/>
      <c r="N406" s="369"/>
      <c r="O406" s="465"/>
      <c r="P406" s="379"/>
      <c r="Q406" s="380"/>
    </row>
    <row r="407" spans="1:17" ht="45" customHeight="1" x14ac:dyDescent="0.2">
      <c r="A407" s="154" t="s">
        <v>119</v>
      </c>
      <c r="B407" s="395" t="s">
        <v>112</v>
      </c>
      <c r="C407" s="395"/>
      <c r="D407" s="395"/>
      <c r="E407" s="395"/>
      <c r="F407" s="395"/>
      <c r="G407" s="395"/>
      <c r="H407" s="395"/>
      <c r="I407" s="395"/>
      <c r="J407" s="395"/>
      <c r="K407" s="395"/>
      <c r="L407" s="395"/>
      <c r="M407" s="395"/>
      <c r="N407" s="395"/>
      <c r="O407" s="396"/>
      <c r="P407" s="379"/>
      <c r="Q407" s="380"/>
    </row>
    <row r="408" spans="1:17" ht="45" customHeight="1" x14ac:dyDescent="0.2">
      <c r="A408" s="154" t="s">
        <v>120</v>
      </c>
      <c r="B408" s="395" t="s">
        <v>719</v>
      </c>
      <c r="C408" s="395"/>
      <c r="D408" s="395"/>
      <c r="E408" s="395"/>
      <c r="F408" s="395"/>
      <c r="G408" s="395"/>
      <c r="H408" s="395"/>
      <c r="I408" s="395"/>
      <c r="J408" s="395"/>
      <c r="K408" s="395"/>
      <c r="L408" s="395"/>
      <c r="M408" s="395"/>
      <c r="N408" s="395"/>
      <c r="O408" s="396"/>
      <c r="P408" s="379"/>
      <c r="Q408" s="380"/>
    </row>
    <row r="409" spans="1:17" ht="45" customHeight="1" x14ac:dyDescent="0.2">
      <c r="A409" s="154" t="s">
        <v>121</v>
      </c>
      <c r="B409" s="433" t="s">
        <v>19</v>
      </c>
      <c r="C409" s="433"/>
      <c r="D409" s="433"/>
      <c r="E409" s="433"/>
      <c r="F409" s="433"/>
      <c r="G409" s="433"/>
      <c r="H409" s="433"/>
      <c r="I409" s="433"/>
      <c r="J409" s="433"/>
      <c r="K409" s="433"/>
      <c r="L409" s="433"/>
      <c r="M409" s="433"/>
      <c r="N409" s="433"/>
      <c r="O409" s="434"/>
      <c r="P409" s="379"/>
      <c r="Q409" s="380"/>
    </row>
    <row r="410" spans="1:17" ht="45" customHeight="1" x14ac:dyDescent="0.2">
      <c r="A410" s="154" t="s">
        <v>122</v>
      </c>
      <c r="B410" s="395" t="s">
        <v>507</v>
      </c>
      <c r="C410" s="395"/>
      <c r="D410" s="395"/>
      <c r="E410" s="395"/>
      <c r="F410" s="395"/>
      <c r="G410" s="395"/>
      <c r="H410" s="395"/>
      <c r="I410" s="395"/>
      <c r="J410" s="395"/>
      <c r="K410" s="395"/>
      <c r="L410" s="395"/>
      <c r="M410" s="395"/>
      <c r="N410" s="395"/>
      <c r="O410" s="396"/>
      <c r="P410" s="379"/>
      <c r="Q410" s="380"/>
    </row>
    <row r="411" spans="1:17" ht="45.75" customHeight="1" x14ac:dyDescent="0.2">
      <c r="A411" s="154" t="s">
        <v>361</v>
      </c>
      <c r="B411" s="395" t="s">
        <v>463</v>
      </c>
      <c r="C411" s="395"/>
      <c r="D411" s="395"/>
      <c r="E411" s="395"/>
      <c r="F411" s="395"/>
      <c r="G411" s="395"/>
      <c r="H411" s="395"/>
      <c r="I411" s="395"/>
      <c r="J411" s="395"/>
      <c r="K411" s="395"/>
      <c r="L411" s="395"/>
      <c r="M411" s="395"/>
      <c r="N411" s="395"/>
      <c r="O411" s="396"/>
      <c r="P411" s="379"/>
      <c r="Q411" s="380"/>
    </row>
    <row r="412" spans="1:17" ht="30" customHeight="1" x14ac:dyDescent="0.2">
      <c r="A412" s="154" t="s">
        <v>362</v>
      </c>
      <c r="B412" s="395" t="s">
        <v>464</v>
      </c>
      <c r="C412" s="395"/>
      <c r="D412" s="395"/>
      <c r="E412" s="395"/>
      <c r="F412" s="395"/>
      <c r="G412" s="395"/>
      <c r="H412" s="395"/>
      <c r="I412" s="395"/>
      <c r="J412" s="395"/>
      <c r="K412" s="395"/>
      <c r="L412" s="395"/>
      <c r="M412" s="395"/>
      <c r="N412" s="395"/>
      <c r="O412" s="396"/>
      <c r="P412" s="379"/>
      <c r="Q412" s="380"/>
    </row>
    <row r="413" spans="1:17" ht="45" customHeight="1" x14ac:dyDescent="0.2">
      <c r="A413" s="154" t="s">
        <v>363</v>
      </c>
      <c r="B413" s="395" t="s">
        <v>434</v>
      </c>
      <c r="C413" s="395"/>
      <c r="D413" s="395"/>
      <c r="E413" s="395"/>
      <c r="F413" s="395"/>
      <c r="G413" s="395"/>
      <c r="H413" s="395"/>
      <c r="I413" s="395"/>
      <c r="J413" s="395"/>
      <c r="K413" s="395"/>
      <c r="L413" s="395"/>
      <c r="M413" s="395"/>
      <c r="N413" s="395"/>
      <c r="O413" s="396"/>
      <c r="P413" s="379"/>
      <c r="Q413" s="380"/>
    </row>
    <row r="414" spans="1:17" ht="45" customHeight="1" x14ac:dyDescent="0.2">
      <c r="A414" s="154" t="s">
        <v>364</v>
      </c>
      <c r="B414" s="395" t="s">
        <v>435</v>
      </c>
      <c r="C414" s="395"/>
      <c r="D414" s="395"/>
      <c r="E414" s="395"/>
      <c r="F414" s="395"/>
      <c r="G414" s="395"/>
      <c r="H414" s="395"/>
      <c r="I414" s="395"/>
      <c r="J414" s="395"/>
      <c r="K414" s="395"/>
      <c r="L414" s="395"/>
      <c r="M414" s="395"/>
      <c r="N414" s="395"/>
      <c r="O414" s="396"/>
      <c r="P414" s="379"/>
      <c r="Q414" s="380"/>
    </row>
    <row r="415" spans="1:17" ht="45" customHeight="1" x14ac:dyDescent="0.2">
      <c r="A415" s="154" t="s">
        <v>207</v>
      </c>
      <c r="B415" s="395" t="s">
        <v>720</v>
      </c>
      <c r="C415" s="395"/>
      <c r="D415" s="395"/>
      <c r="E415" s="395"/>
      <c r="F415" s="395"/>
      <c r="G415" s="395"/>
      <c r="H415" s="395"/>
      <c r="I415" s="395"/>
      <c r="J415" s="395"/>
      <c r="K415" s="395"/>
      <c r="L415" s="395"/>
      <c r="M415" s="395"/>
      <c r="N415" s="395"/>
      <c r="O415" s="396"/>
      <c r="P415" s="379"/>
      <c r="Q415" s="380"/>
    </row>
    <row r="416" spans="1:17" ht="45" customHeight="1" x14ac:dyDescent="0.2">
      <c r="A416" s="50" t="s">
        <v>208</v>
      </c>
      <c r="B416" s="678" t="s">
        <v>432</v>
      </c>
      <c r="C416" s="678"/>
      <c r="D416" s="678"/>
      <c r="E416" s="678"/>
      <c r="F416" s="678"/>
      <c r="G416" s="678"/>
      <c r="H416" s="678"/>
      <c r="I416" s="678"/>
      <c r="J416" s="678"/>
      <c r="K416" s="678"/>
      <c r="L416" s="678"/>
      <c r="M416" s="678"/>
      <c r="N416" s="678"/>
      <c r="O416" s="679"/>
      <c r="P416" s="466"/>
      <c r="Q416" s="467"/>
    </row>
    <row r="417" spans="1:17" ht="49.5" customHeight="1" thickBot="1" x14ac:dyDescent="0.25">
      <c r="A417" s="163" t="s">
        <v>319</v>
      </c>
      <c r="B417" s="401" t="s">
        <v>299</v>
      </c>
      <c r="C417" s="401"/>
      <c r="D417" s="401"/>
      <c r="E417" s="401"/>
      <c r="F417" s="401"/>
      <c r="G417" s="401"/>
      <c r="H417" s="401"/>
      <c r="I417" s="401"/>
      <c r="J417" s="401"/>
      <c r="K417" s="401"/>
      <c r="L417" s="401"/>
      <c r="M417" s="401"/>
      <c r="N417" s="401"/>
      <c r="O417" s="372"/>
      <c r="P417" s="756"/>
      <c r="Q417" s="757"/>
    </row>
    <row r="418" spans="1:17" ht="13.5" customHeight="1" x14ac:dyDescent="0.2">
      <c r="A418" s="132"/>
      <c r="B418" s="147"/>
      <c r="C418" s="147"/>
      <c r="D418" s="147"/>
      <c r="E418" s="147"/>
      <c r="F418" s="147"/>
      <c r="G418" s="147"/>
      <c r="H418" s="147"/>
      <c r="I418" s="147"/>
      <c r="J418" s="147"/>
      <c r="K418" s="147"/>
      <c r="L418" s="147"/>
      <c r="M418" s="147"/>
      <c r="N418" s="147"/>
      <c r="O418" s="147"/>
      <c r="P418" s="150"/>
      <c r="Q418" s="150"/>
    </row>
    <row r="419" spans="1:17" ht="13.5" customHeight="1" thickBot="1" x14ac:dyDescent="0.25">
      <c r="A419" s="263" t="s">
        <v>369</v>
      </c>
      <c r="B419" s="151"/>
      <c r="C419" s="151"/>
      <c r="D419" s="151"/>
      <c r="E419" s="151"/>
      <c r="F419" s="151"/>
      <c r="G419" s="151"/>
      <c r="H419" s="151"/>
      <c r="I419" s="151"/>
      <c r="J419" s="151"/>
      <c r="K419" s="151"/>
      <c r="L419" s="151"/>
      <c r="M419" s="151"/>
      <c r="N419" s="151"/>
      <c r="O419" s="147"/>
      <c r="P419" s="150"/>
      <c r="Q419" s="150"/>
    </row>
    <row r="420" spans="1:17" ht="60" customHeight="1" x14ac:dyDescent="0.2">
      <c r="A420" s="148" t="s">
        <v>334</v>
      </c>
      <c r="B420" s="391" t="s">
        <v>378</v>
      </c>
      <c r="C420" s="391"/>
      <c r="D420" s="391"/>
      <c r="E420" s="391"/>
      <c r="F420" s="391"/>
      <c r="G420" s="391"/>
      <c r="H420" s="391"/>
      <c r="I420" s="391"/>
      <c r="J420" s="391"/>
      <c r="K420" s="391"/>
      <c r="L420" s="391"/>
      <c r="M420" s="391"/>
      <c r="N420" s="391"/>
      <c r="O420" s="391"/>
      <c r="P420" s="542"/>
      <c r="Q420" s="543"/>
    </row>
    <row r="421" spans="1:17" ht="113.25" customHeight="1" x14ac:dyDescent="0.2">
      <c r="A421" s="146" t="s">
        <v>20</v>
      </c>
      <c r="B421" s="395" t="s">
        <v>436</v>
      </c>
      <c r="C421" s="395"/>
      <c r="D421" s="395"/>
      <c r="E421" s="395"/>
      <c r="F421" s="395"/>
      <c r="G421" s="395"/>
      <c r="H421" s="395"/>
      <c r="I421" s="395"/>
      <c r="J421" s="395"/>
      <c r="K421" s="395"/>
      <c r="L421" s="395"/>
      <c r="M421" s="395"/>
      <c r="N421" s="395"/>
      <c r="O421" s="395"/>
      <c r="P421" s="758"/>
      <c r="Q421" s="759"/>
    </row>
    <row r="422" spans="1:17" ht="33" customHeight="1" thickBot="1" x14ac:dyDescent="0.25">
      <c r="A422" s="149" t="s">
        <v>35</v>
      </c>
      <c r="B422" s="401" t="s">
        <v>437</v>
      </c>
      <c r="C422" s="401"/>
      <c r="D422" s="401"/>
      <c r="E422" s="401"/>
      <c r="F422" s="401"/>
      <c r="G422" s="401"/>
      <c r="H422" s="401"/>
      <c r="I422" s="401"/>
      <c r="J422" s="401"/>
      <c r="K422" s="401"/>
      <c r="L422" s="401"/>
      <c r="M422" s="401"/>
      <c r="N422" s="401"/>
      <c r="O422" s="401"/>
      <c r="P422" s="762"/>
      <c r="Q422" s="751"/>
    </row>
    <row r="423" spans="1:17" x14ac:dyDescent="0.2">
      <c r="B423" s="30"/>
      <c r="C423" s="30"/>
      <c r="D423" s="30"/>
      <c r="E423" s="30"/>
      <c r="F423" s="30"/>
      <c r="G423" s="30"/>
      <c r="H423" s="30"/>
      <c r="I423" s="30"/>
      <c r="J423" s="30"/>
      <c r="K423" s="30"/>
      <c r="L423" s="30"/>
      <c r="M423" s="30"/>
      <c r="N423" s="30"/>
      <c r="O423" s="30"/>
    </row>
    <row r="424" spans="1:17" x14ac:dyDescent="0.2">
      <c r="B424" s="30"/>
      <c r="C424" s="30"/>
      <c r="D424" s="30"/>
      <c r="E424" s="30"/>
      <c r="F424" s="30"/>
      <c r="G424" s="30"/>
      <c r="H424" s="30"/>
      <c r="I424" s="30"/>
      <c r="J424" s="30"/>
      <c r="K424" s="30"/>
      <c r="L424" s="30"/>
      <c r="M424" s="30"/>
      <c r="N424" s="30"/>
      <c r="O424" s="30"/>
    </row>
    <row r="425" spans="1:17" x14ac:dyDescent="0.2">
      <c r="A425" s="3" t="s">
        <v>741</v>
      </c>
      <c r="B425" s="30"/>
      <c r="C425" s="30"/>
      <c r="D425" s="30"/>
      <c r="E425" s="30"/>
      <c r="F425" s="30"/>
      <c r="G425" s="30"/>
      <c r="H425" s="30"/>
      <c r="I425" s="30"/>
      <c r="J425" s="30"/>
      <c r="K425" s="30"/>
      <c r="L425" s="30"/>
      <c r="M425" s="30"/>
      <c r="N425" s="30"/>
      <c r="O425" s="30"/>
    </row>
    <row r="426" spans="1:17" ht="13.5" thickBot="1" x14ac:dyDescent="0.25">
      <c r="A426" s="3" t="s">
        <v>213</v>
      </c>
      <c r="B426" s="30"/>
      <c r="C426" s="30"/>
      <c r="D426" s="30"/>
      <c r="E426" s="30"/>
      <c r="F426" s="30"/>
      <c r="G426" s="30"/>
      <c r="H426" s="30"/>
      <c r="I426" s="30"/>
      <c r="J426" s="30"/>
      <c r="K426" s="30"/>
      <c r="L426" s="30"/>
      <c r="M426" s="30"/>
      <c r="N426" s="30"/>
      <c r="O426" s="30"/>
    </row>
    <row r="427" spans="1:17" ht="84" customHeight="1" thickBot="1" x14ac:dyDescent="0.25">
      <c r="A427" s="103" t="s">
        <v>116</v>
      </c>
      <c r="B427" s="513" t="s">
        <v>513</v>
      </c>
      <c r="C427" s="514"/>
      <c r="D427" s="514"/>
      <c r="E427" s="514"/>
      <c r="F427" s="514"/>
      <c r="G427" s="514"/>
      <c r="H427" s="514"/>
      <c r="I427" s="514"/>
      <c r="J427" s="514"/>
      <c r="K427" s="514"/>
      <c r="L427" s="514"/>
      <c r="M427" s="514"/>
      <c r="N427" s="514"/>
      <c r="O427" s="515"/>
      <c r="P427" s="412"/>
      <c r="Q427" s="413"/>
    </row>
    <row r="428" spans="1:17" ht="13.5" thickBot="1" x14ac:dyDescent="0.25">
      <c r="A428" s="3" t="s">
        <v>214</v>
      </c>
      <c r="B428" s="30"/>
      <c r="C428" s="30"/>
      <c r="D428" s="30"/>
      <c r="E428" s="30"/>
      <c r="F428" s="30"/>
      <c r="G428" s="30"/>
      <c r="H428" s="30"/>
      <c r="I428" s="30"/>
      <c r="J428" s="30"/>
      <c r="K428" s="30"/>
      <c r="L428" s="30"/>
      <c r="M428" s="30"/>
      <c r="N428" s="30"/>
      <c r="O428" s="30"/>
    </row>
    <row r="429" spans="1:17" ht="95.25" customHeight="1" thickBot="1" x14ac:dyDescent="0.25">
      <c r="A429" s="103" t="s">
        <v>116</v>
      </c>
      <c r="B429" s="513" t="s">
        <v>514</v>
      </c>
      <c r="C429" s="514"/>
      <c r="D429" s="514"/>
      <c r="E429" s="514"/>
      <c r="F429" s="514"/>
      <c r="G429" s="514"/>
      <c r="H429" s="514"/>
      <c r="I429" s="514"/>
      <c r="J429" s="514"/>
      <c r="K429" s="514"/>
      <c r="L429" s="514"/>
      <c r="M429" s="514"/>
      <c r="N429" s="514"/>
      <c r="O429" s="515"/>
      <c r="P429" s="412"/>
      <c r="Q429" s="413"/>
    </row>
    <row r="430" spans="1:17" ht="13.5" thickBot="1" x14ac:dyDescent="0.25">
      <c r="A430" s="3" t="s">
        <v>215</v>
      </c>
      <c r="B430" s="30"/>
      <c r="C430" s="30"/>
      <c r="D430" s="30"/>
      <c r="E430" s="30"/>
      <c r="F430" s="30"/>
      <c r="G430" s="30"/>
      <c r="H430" s="30"/>
      <c r="I430" s="30"/>
      <c r="J430" s="30"/>
      <c r="K430" s="30"/>
      <c r="L430" s="30"/>
      <c r="M430" s="30"/>
      <c r="N430" s="30"/>
      <c r="O430" s="30"/>
    </row>
    <row r="431" spans="1:17" ht="30" customHeight="1" x14ac:dyDescent="0.2">
      <c r="A431" s="52" t="s">
        <v>217</v>
      </c>
      <c r="B431" s="391" t="s">
        <v>115</v>
      </c>
      <c r="C431" s="391"/>
      <c r="D431" s="391"/>
      <c r="E431" s="391"/>
      <c r="F431" s="391"/>
      <c r="G431" s="391"/>
      <c r="H431" s="391"/>
      <c r="I431" s="391"/>
      <c r="J431" s="391"/>
      <c r="K431" s="391"/>
      <c r="L431" s="391"/>
      <c r="M431" s="391"/>
      <c r="N431" s="391"/>
      <c r="O431" s="392"/>
      <c r="P431" s="407"/>
      <c r="Q431" s="408"/>
    </row>
    <row r="432" spans="1:17" ht="45" customHeight="1" x14ac:dyDescent="0.2">
      <c r="A432" s="209" t="s">
        <v>159</v>
      </c>
      <c r="B432" s="760" t="s">
        <v>438</v>
      </c>
      <c r="C432" s="760"/>
      <c r="D432" s="760"/>
      <c r="E432" s="760"/>
      <c r="F432" s="760"/>
      <c r="G432" s="760"/>
      <c r="H432" s="760"/>
      <c r="I432" s="760"/>
      <c r="J432" s="760"/>
      <c r="K432" s="760"/>
      <c r="L432" s="760"/>
      <c r="M432" s="760"/>
      <c r="N432" s="760"/>
      <c r="O432" s="761"/>
      <c r="P432" s="466"/>
      <c r="Q432" s="467"/>
    </row>
    <row r="433" spans="1:17" ht="45" customHeight="1" thickBot="1" x14ac:dyDescent="0.25">
      <c r="A433" s="167" t="s">
        <v>35</v>
      </c>
      <c r="B433" s="451" t="s">
        <v>216</v>
      </c>
      <c r="C433" s="451"/>
      <c r="D433" s="451"/>
      <c r="E433" s="451"/>
      <c r="F433" s="451"/>
      <c r="G433" s="451"/>
      <c r="H433" s="451"/>
      <c r="I433" s="451"/>
      <c r="J433" s="451"/>
      <c r="K433" s="451"/>
      <c r="L433" s="451"/>
      <c r="M433" s="451"/>
      <c r="N433" s="451"/>
      <c r="O433" s="452"/>
      <c r="P433" s="414"/>
      <c r="Q433" s="415"/>
    </row>
    <row r="435" spans="1:17" x14ac:dyDescent="0.2">
      <c r="A435" s="3" t="s">
        <v>742</v>
      </c>
    </row>
    <row r="436" spans="1:17" ht="13.5" thickBot="1" x14ac:dyDescent="0.25">
      <c r="A436" s="3" t="s">
        <v>218</v>
      </c>
    </row>
    <row r="437" spans="1:17" ht="45" customHeight="1" thickBot="1" x14ac:dyDescent="0.25">
      <c r="A437" s="103" t="s">
        <v>116</v>
      </c>
      <c r="B437" s="409" t="s">
        <v>219</v>
      </c>
      <c r="C437" s="410"/>
      <c r="D437" s="410"/>
      <c r="E437" s="410"/>
      <c r="F437" s="410"/>
      <c r="G437" s="410"/>
      <c r="H437" s="410"/>
      <c r="I437" s="410"/>
      <c r="J437" s="410"/>
      <c r="K437" s="410"/>
      <c r="L437" s="410"/>
      <c r="M437" s="410"/>
      <c r="N437" s="410"/>
      <c r="O437" s="411"/>
      <c r="P437" s="412"/>
      <c r="Q437" s="413"/>
    </row>
    <row r="438" spans="1:17" ht="13.5" thickBot="1" x14ac:dyDescent="0.25">
      <c r="A438" s="3" t="s">
        <v>221</v>
      </c>
    </row>
    <row r="439" spans="1:17" ht="45" customHeight="1" thickBot="1" x14ac:dyDescent="0.25">
      <c r="A439" s="103" t="s">
        <v>116</v>
      </c>
      <c r="B439" s="409" t="s">
        <v>220</v>
      </c>
      <c r="C439" s="410"/>
      <c r="D439" s="410"/>
      <c r="E439" s="410"/>
      <c r="F439" s="410"/>
      <c r="G439" s="410"/>
      <c r="H439" s="410"/>
      <c r="I439" s="410"/>
      <c r="J439" s="410"/>
      <c r="K439" s="410"/>
      <c r="L439" s="410"/>
      <c r="M439" s="410"/>
      <c r="N439" s="410"/>
      <c r="O439" s="411"/>
      <c r="P439" s="412"/>
      <c r="Q439" s="413"/>
    </row>
    <row r="440" spans="1:17" ht="13.5" thickBot="1" x14ac:dyDescent="0.25">
      <c r="A440" s="3" t="s">
        <v>222</v>
      </c>
    </row>
    <row r="441" spans="1:17" ht="45" customHeight="1" thickBot="1" x14ac:dyDescent="0.25">
      <c r="A441" s="103" t="s">
        <v>116</v>
      </c>
      <c r="B441" s="409" t="s">
        <v>223</v>
      </c>
      <c r="C441" s="410"/>
      <c r="D441" s="410"/>
      <c r="E441" s="410"/>
      <c r="F441" s="410"/>
      <c r="G441" s="410"/>
      <c r="H441" s="410"/>
      <c r="I441" s="410"/>
      <c r="J441" s="410"/>
      <c r="K441" s="410"/>
      <c r="L441" s="410"/>
      <c r="M441" s="410"/>
      <c r="N441" s="410"/>
      <c r="O441" s="411"/>
      <c r="P441" s="412"/>
      <c r="Q441" s="413"/>
    </row>
    <row r="442" spans="1:17" ht="13.5" thickBot="1" x14ac:dyDescent="0.25">
      <c r="A442" s="3" t="s">
        <v>224</v>
      </c>
    </row>
    <row r="443" spans="1:17" ht="45" customHeight="1" thickBot="1" x14ac:dyDescent="0.25">
      <c r="A443" s="103" t="s">
        <v>116</v>
      </c>
      <c r="B443" s="409" t="s">
        <v>370</v>
      </c>
      <c r="C443" s="410"/>
      <c r="D443" s="410"/>
      <c r="E443" s="410"/>
      <c r="F443" s="410"/>
      <c r="G443" s="410"/>
      <c r="H443" s="410"/>
      <c r="I443" s="410"/>
      <c r="J443" s="410"/>
      <c r="K443" s="410"/>
      <c r="L443" s="410"/>
      <c r="M443" s="410"/>
      <c r="N443" s="410"/>
      <c r="O443" s="411"/>
      <c r="P443" s="412"/>
      <c r="Q443" s="413"/>
    </row>
    <row r="444" spans="1:17" ht="13.5" thickBot="1" x14ac:dyDescent="0.25">
      <c r="A444" s="3" t="s">
        <v>225</v>
      </c>
    </row>
    <row r="445" spans="1:17" ht="45" customHeight="1" thickBot="1" x14ac:dyDescent="0.25">
      <c r="A445" s="103" t="s">
        <v>116</v>
      </c>
      <c r="B445" s="409" t="s">
        <v>226</v>
      </c>
      <c r="C445" s="410"/>
      <c r="D445" s="410"/>
      <c r="E445" s="410"/>
      <c r="F445" s="410"/>
      <c r="G445" s="410"/>
      <c r="H445" s="410"/>
      <c r="I445" s="410"/>
      <c r="J445" s="410"/>
      <c r="K445" s="410"/>
      <c r="L445" s="410"/>
      <c r="M445" s="410"/>
      <c r="N445" s="410"/>
      <c r="O445" s="411"/>
      <c r="P445" s="412"/>
      <c r="Q445" s="413"/>
    </row>
    <row r="446" spans="1:17" ht="13.5" thickBot="1" x14ac:dyDescent="0.25">
      <c r="A446" s="3" t="s">
        <v>227</v>
      </c>
    </row>
    <row r="447" spans="1:17" ht="94.5" customHeight="1" x14ac:dyDescent="0.2">
      <c r="A447" s="52" t="s">
        <v>217</v>
      </c>
      <c r="B447" s="431" t="s">
        <v>371</v>
      </c>
      <c r="C447" s="431"/>
      <c r="D447" s="431"/>
      <c r="E447" s="431"/>
      <c r="F447" s="431"/>
      <c r="G447" s="431"/>
      <c r="H447" s="431"/>
      <c r="I447" s="431"/>
      <c r="J447" s="431"/>
      <c r="K447" s="431"/>
      <c r="L447" s="431"/>
      <c r="M447" s="431"/>
      <c r="N447" s="431"/>
      <c r="O447" s="432"/>
      <c r="P447" s="407"/>
      <c r="Q447" s="408"/>
    </row>
    <row r="448" spans="1:17" ht="30" customHeight="1" x14ac:dyDescent="0.2">
      <c r="A448" s="74" t="s">
        <v>204</v>
      </c>
      <c r="B448" s="405" t="s">
        <v>346</v>
      </c>
      <c r="C448" s="405"/>
      <c r="D448" s="405"/>
      <c r="E448" s="405"/>
      <c r="F448" s="405"/>
      <c r="G448" s="405"/>
      <c r="H448" s="405"/>
      <c r="I448" s="405"/>
      <c r="J448" s="405"/>
      <c r="K448" s="405"/>
      <c r="L448" s="405"/>
      <c r="M448" s="405"/>
      <c r="N448" s="405"/>
      <c r="O448" s="406"/>
      <c r="P448" s="379"/>
      <c r="Q448" s="380"/>
    </row>
    <row r="449" spans="1:17" ht="30" customHeight="1" x14ac:dyDescent="0.2">
      <c r="A449" s="74" t="s">
        <v>205</v>
      </c>
      <c r="B449" s="405" t="s">
        <v>228</v>
      </c>
      <c r="C449" s="405"/>
      <c r="D449" s="405"/>
      <c r="E449" s="405"/>
      <c r="F449" s="405"/>
      <c r="G449" s="405"/>
      <c r="H449" s="405"/>
      <c r="I449" s="405"/>
      <c r="J449" s="405"/>
      <c r="K449" s="405"/>
      <c r="L449" s="405"/>
      <c r="M449" s="405"/>
      <c r="N449" s="405"/>
      <c r="O449" s="406"/>
      <c r="P449" s="379"/>
      <c r="Q449" s="380"/>
    </row>
    <row r="450" spans="1:17" ht="30" customHeight="1" x14ac:dyDescent="0.2">
      <c r="A450" s="74" t="s">
        <v>229</v>
      </c>
      <c r="B450" s="405" t="s">
        <v>230</v>
      </c>
      <c r="C450" s="405"/>
      <c r="D450" s="405"/>
      <c r="E450" s="405"/>
      <c r="F450" s="405"/>
      <c r="G450" s="405"/>
      <c r="H450" s="405"/>
      <c r="I450" s="405"/>
      <c r="J450" s="405"/>
      <c r="K450" s="405"/>
      <c r="L450" s="405"/>
      <c r="M450" s="405"/>
      <c r="N450" s="405"/>
      <c r="O450" s="406"/>
      <c r="P450" s="379"/>
      <c r="Q450" s="380"/>
    </row>
    <row r="451" spans="1:17" ht="30" customHeight="1" x14ac:dyDescent="0.2">
      <c r="A451" s="74" t="s">
        <v>233</v>
      </c>
      <c r="B451" s="405" t="s">
        <v>231</v>
      </c>
      <c r="C451" s="405"/>
      <c r="D451" s="405"/>
      <c r="E451" s="405"/>
      <c r="F451" s="405"/>
      <c r="G451" s="405"/>
      <c r="H451" s="405"/>
      <c r="I451" s="405"/>
      <c r="J451" s="405"/>
      <c r="K451" s="405"/>
      <c r="L451" s="405"/>
      <c r="M451" s="405"/>
      <c r="N451" s="405"/>
      <c r="O451" s="406"/>
      <c r="P451" s="379"/>
      <c r="Q451" s="380"/>
    </row>
    <row r="452" spans="1:17" ht="57" customHeight="1" x14ac:dyDescent="0.2">
      <c r="A452" s="50" t="s">
        <v>234</v>
      </c>
      <c r="B452" s="438" t="s">
        <v>232</v>
      </c>
      <c r="C452" s="438"/>
      <c r="D452" s="438"/>
      <c r="E452" s="438"/>
      <c r="F452" s="438"/>
      <c r="G452" s="438"/>
      <c r="H452" s="438"/>
      <c r="I452" s="438"/>
      <c r="J452" s="438"/>
      <c r="K452" s="438"/>
      <c r="L452" s="438"/>
      <c r="M452" s="438"/>
      <c r="N452" s="438"/>
      <c r="O452" s="439"/>
      <c r="P452" s="571"/>
      <c r="Q452" s="572"/>
    </row>
    <row r="453" spans="1:17" ht="114.65" customHeight="1" thickBot="1" x14ac:dyDescent="0.25">
      <c r="A453" s="188" t="s">
        <v>475</v>
      </c>
      <c r="B453" s="401" t="s">
        <v>474</v>
      </c>
      <c r="C453" s="401"/>
      <c r="D453" s="401"/>
      <c r="E453" s="401"/>
      <c r="F453" s="401"/>
      <c r="G453" s="401"/>
      <c r="H453" s="401"/>
      <c r="I453" s="401"/>
      <c r="J453" s="401"/>
      <c r="K453" s="401"/>
      <c r="L453" s="401"/>
      <c r="M453" s="401"/>
      <c r="N453" s="401"/>
      <c r="O453" s="402"/>
      <c r="P453" s="414"/>
      <c r="Q453" s="415"/>
    </row>
    <row r="454" spans="1:17" x14ac:dyDescent="0.2">
      <c r="A454" s="30"/>
      <c r="B454" s="30"/>
      <c r="C454" s="30"/>
      <c r="D454" s="30"/>
      <c r="E454" s="30"/>
      <c r="F454" s="30"/>
      <c r="G454" s="30"/>
      <c r="H454" s="30"/>
      <c r="I454" s="30"/>
      <c r="J454" s="30"/>
      <c r="K454" s="30"/>
      <c r="L454" s="30"/>
      <c r="M454" s="30"/>
      <c r="N454" s="30"/>
      <c r="O454" s="30"/>
    </row>
    <row r="455" spans="1:17" s="2" customFormat="1" ht="13.5" thickBot="1" x14ac:dyDescent="0.25">
      <c r="A455" s="211" t="s">
        <v>743</v>
      </c>
      <c r="B455" s="235"/>
      <c r="C455" s="235"/>
      <c r="D455" s="235"/>
      <c r="E455" s="235"/>
      <c r="F455" s="235"/>
      <c r="G455" s="235"/>
      <c r="H455" s="235"/>
      <c r="I455" s="235"/>
      <c r="J455" s="235"/>
      <c r="K455" s="235"/>
      <c r="L455" s="235"/>
      <c r="M455" s="235"/>
      <c r="N455" s="235"/>
      <c r="O455" s="235"/>
    </row>
    <row r="456" spans="1:17" ht="60" customHeight="1" x14ac:dyDescent="0.2">
      <c r="A456" s="186" t="s">
        <v>32</v>
      </c>
      <c r="B456" s="422" t="s">
        <v>372</v>
      </c>
      <c r="C456" s="422"/>
      <c r="D456" s="422"/>
      <c r="E456" s="422"/>
      <c r="F456" s="422"/>
      <c r="G456" s="422"/>
      <c r="H456" s="422"/>
      <c r="I456" s="422"/>
      <c r="J456" s="422"/>
      <c r="K456" s="422"/>
      <c r="L456" s="422"/>
      <c r="M456" s="422"/>
      <c r="N456" s="422"/>
      <c r="O456" s="423"/>
      <c r="P456" s="407"/>
      <c r="Q456" s="408"/>
    </row>
    <row r="457" spans="1:17" ht="45" customHeight="1" x14ac:dyDescent="0.2">
      <c r="A457" s="187" t="s">
        <v>20</v>
      </c>
      <c r="B457" s="395" t="s">
        <v>476</v>
      </c>
      <c r="C457" s="395"/>
      <c r="D457" s="395"/>
      <c r="E457" s="395"/>
      <c r="F457" s="395"/>
      <c r="G457" s="395"/>
      <c r="H457" s="395"/>
      <c r="I457" s="395"/>
      <c r="J457" s="395"/>
      <c r="K457" s="395"/>
      <c r="L457" s="395"/>
      <c r="M457" s="395"/>
      <c r="N457" s="395"/>
      <c r="O457" s="396"/>
      <c r="P457" s="379"/>
      <c r="Q457" s="380"/>
    </row>
    <row r="458" spans="1:17" ht="30" customHeight="1" thickBot="1" x14ac:dyDescent="0.25">
      <c r="A458" s="188" t="s">
        <v>35</v>
      </c>
      <c r="B458" s="401" t="s">
        <v>115</v>
      </c>
      <c r="C458" s="401"/>
      <c r="D458" s="401"/>
      <c r="E458" s="401"/>
      <c r="F458" s="401"/>
      <c r="G458" s="401"/>
      <c r="H458" s="401"/>
      <c r="I458" s="401"/>
      <c r="J458" s="401"/>
      <c r="K458" s="401"/>
      <c r="L458" s="401"/>
      <c r="M458" s="401"/>
      <c r="N458" s="401"/>
      <c r="O458" s="402"/>
      <c r="P458" s="414"/>
      <c r="Q458" s="415"/>
    </row>
    <row r="459" spans="1:17" x14ac:dyDescent="0.2">
      <c r="A459" s="30"/>
      <c r="B459" s="30"/>
      <c r="C459" s="30"/>
      <c r="D459" s="30"/>
      <c r="E459" s="30"/>
      <c r="F459" s="30"/>
      <c r="G459" s="30"/>
      <c r="H459" s="30"/>
      <c r="I459" s="30"/>
      <c r="J459" s="30"/>
      <c r="K459" s="30"/>
      <c r="L459" s="30"/>
      <c r="M459" s="30"/>
      <c r="N459" s="30"/>
      <c r="O459" s="30"/>
    </row>
    <row r="460" spans="1:17" s="2" customFormat="1" ht="13.5" thickBot="1" x14ac:dyDescent="0.25">
      <c r="A460" s="211" t="s">
        <v>744</v>
      </c>
      <c r="B460" s="235"/>
      <c r="C460" s="235"/>
      <c r="D460" s="235"/>
      <c r="E460" s="235"/>
      <c r="F460" s="235"/>
      <c r="G460" s="235"/>
      <c r="H460" s="235"/>
      <c r="I460" s="235"/>
      <c r="J460" s="235"/>
      <c r="K460" s="235"/>
      <c r="L460" s="235"/>
      <c r="M460" s="235"/>
      <c r="N460" s="235"/>
      <c r="O460" s="235"/>
    </row>
    <row r="461" spans="1:17" ht="60" customHeight="1" x14ac:dyDescent="0.2">
      <c r="A461" s="186" t="s">
        <v>116</v>
      </c>
      <c r="B461" s="422" t="s">
        <v>24</v>
      </c>
      <c r="C461" s="422"/>
      <c r="D461" s="422"/>
      <c r="E461" s="422"/>
      <c r="F461" s="422"/>
      <c r="G461" s="422"/>
      <c r="H461" s="422"/>
      <c r="I461" s="422"/>
      <c r="J461" s="422"/>
      <c r="K461" s="422"/>
      <c r="L461" s="422"/>
      <c r="M461" s="422"/>
      <c r="N461" s="422"/>
      <c r="O461" s="423"/>
      <c r="P461" s="407"/>
      <c r="Q461" s="408"/>
    </row>
    <row r="462" spans="1:17" ht="30" customHeight="1" x14ac:dyDescent="0.2">
      <c r="A462" s="74" t="s">
        <v>117</v>
      </c>
      <c r="B462" s="405" t="s">
        <v>25</v>
      </c>
      <c r="C462" s="405"/>
      <c r="D462" s="405"/>
      <c r="E462" s="405"/>
      <c r="F462" s="405"/>
      <c r="G462" s="405"/>
      <c r="H462" s="405"/>
      <c r="I462" s="405"/>
      <c r="J462" s="405"/>
      <c r="K462" s="405"/>
      <c r="L462" s="405"/>
      <c r="M462" s="405"/>
      <c r="N462" s="405"/>
      <c r="O462" s="406"/>
      <c r="P462" s="379"/>
      <c r="Q462" s="380"/>
    </row>
    <row r="463" spans="1:17" ht="60" customHeight="1" x14ac:dyDescent="0.2">
      <c r="A463" s="74" t="s">
        <v>118</v>
      </c>
      <c r="B463" s="405" t="s">
        <v>182</v>
      </c>
      <c r="C463" s="405"/>
      <c r="D463" s="405"/>
      <c r="E463" s="405"/>
      <c r="F463" s="405"/>
      <c r="G463" s="405"/>
      <c r="H463" s="405"/>
      <c r="I463" s="405"/>
      <c r="J463" s="405"/>
      <c r="K463" s="405"/>
      <c r="L463" s="405"/>
      <c r="M463" s="405"/>
      <c r="N463" s="405"/>
      <c r="O463" s="406"/>
      <c r="P463" s="379"/>
      <c r="Q463" s="380"/>
    </row>
    <row r="464" spans="1:17" ht="45" customHeight="1" thickBot="1" x14ac:dyDescent="0.25">
      <c r="A464" s="20" t="s">
        <v>119</v>
      </c>
      <c r="B464" s="480" t="s">
        <v>26</v>
      </c>
      <c r="C464" s="480"/>
      <c r="D464" s="480"/>
      <c r="E464" s="480"/>
      <c r="F464" s="480"/>
      <c r="G464" s="480"/>
      <c r="H464" s="480"/>
      <c r="I464" s="480"/>
      <c r="J464" s="480"/>
      <c r="K464" s="480"/>
      <c r="L464" s="480"/>
      <c r="M464" s="480"/>
      <c r="N464" s="480"/>
      <c r="O464" s="481"/>
      <c r="P464" s="414"/>
      <c r="Q464" s="415"/>
    </row>
    <row r="465" spans="1:17" ht="13.5" customHeight="1" x14ac:dyDescent="0.2">
      <c r="A465" s="132"/>
      <c r="B465" s="117"/>
      <c r="C465" s="117"/>
      <c r="D465" s="117"/>
      <c r="E465" s="117"/>
      <c r="F465" s="117"/>
      <c r="G465" s="117"/>
      <c r="H465" s="117"/>
      <c r="I465" s="117"/>
      <c r="J465" s="117"/>
      <c r="K465" s="117"/>
      <c r="L465" s="117"/>
      <c r="M465" s="117"/>
      <c r="N465" s="117"/>
      <c r="O465" s="117"/>
      <c r="P465" s="105"/>
      <c r="Q465" s="105"/>
    </row>
    <row r="466" spans="1:17" s="2" customFormat="1" ht="13.5" thickBot="1" x14ac:dyDescent="0.25">
      <c r="A466" s="3" t="s">
        <v>745</v>
      </c>
    </row>
    <row r="467" spans="1:17" ht="60" customHeight="1" x14ac:dyDescent="0.2">
      <c r="A467" s="176" t="s">
        <v>116</v>
      </c>
      <c r="B467" s="435" t="s">
        <v>508</v>
      </c>
      <c r="C467" s="435"/>
      <c r="D467" s="435"/>
      <c r="E467" s="435"/>
      <c r="F467" s="435"/>
      <c r="G467" s="435"/>
      <c r="H467" s="435"/>
      <c r="I467" s="435"/>
      <c r="J467" s="435"/>
      <c r="K467" s="435"/>
      <c r="L467" s="435"/>
      <c r="M467" s="435"/>
      <c r="N467" s="435"/>
      <c r="O467" s="436"/>
      <c r="P467" s="407"/>
      <c r="Q467" s="408"/>
    </row>
    <row r="468" spans="1:17" ht="66" customHeight="1" x14ac:dyDescent="0.2">
      <c r="A468" s="177" t="s">
        <v>117</v>
      </c>
      <c r="B468" s="405" t="s">
        <v>235</v>
      </c>
      <c r="C468" s="405"/>
      <c r="D468" s="405"/>
      <c r="E468" s="405"/>
      <c r="F468" s="405"/>
      <c r="G468" s="405"/>
      <c r="H468" s="405"/>
      <c r="I468" s="405"/>
      <c r="J468" s="405"/>
      <c r="K468" s="405"/>
      <c r="L468" s="405"/>
      <c r="M468" s="405"/>
      <c r="N468" s="405"/>
      <c r="O468" s="437"/>
      <c r="P468" s="379"/>
      <c r="Q468" s="380"/>
    </row>
    <row r="469" spans="1:17" s="151" customFormat="1" ht="49.5" customHeight="1" x14ac:dyDescent="0.2">
      <c r="A469" s="177" t="s">
        <v>35</v>
      </c>
      <c r="B469" s="368" t="s">
        <v>477</v>
      </c>
      <c r="C469" s="369"/>
      <c r="D469" s="369"/>
      <c r="E469" s="369"/>
      <c r="F469" s="369"/>
      <c r="G469" s="369"/>
      <c r="H469" s="369"/>
      <c r="I469" s="369"/>
      <c r="J469" s="369"/>
      <c r="K469" s="369"/>
      <c r="L469" s="369"/>
      <c r="M469" s="369"/>
      <c r="N469" s="369"/>
      <c r="O469" s="369"/>
      <c r="P469" s="379"/>
      <c r="Q469" s="380"/>
    </row>
    <row r="470" spans="1:17" s="151" customFormat="1" ht="60" customHeight="1" x14ac:dyDescent="0.2">
      <c r="A470" s="177" t="s">
        <v>119</v>
      </c>
      <c r="B470" s="430" t="s">
        <v>376</v>
      </c>
      <c r="C470" s="430"/>
      <c r="D470" s="430"/>
      <c r="E470" s="430"/>
      <c r="F470" s="430"/>
      <c r="G470" s="430"/>
      <c r="H470" s="430"/>
      <c r="I470" s="430"/>
      <c r="J470" s="430"/>
      <c r="K470" s="430"/>
      <c r="L470" s="430"/>
      <c r="M470" s="430"/>
      <c r="N470" s="430"/>
      <c r="O470" s="430"/>
      <c r="P470" s="379"/>
      <c r="Q470" s="380"/>
    </row>
    <row r="471" spans="1:17" ht="126.65" customHeight="1" thickBot="1" x14ac:dyDescent="0.25">
      <c r="A471" s="185" t="s">
        <v>120</v>
      </c>
      <c r="B471" s="401" t="s">
        <v>721</v>
      </c>
      <c r="C471" s="401"/>
      <c r="D471" s="401"/>
      <c r="E471" s="401"/>
      <c r="F471" s="401"/>
      <c r="G471" s="401"/>
      <c r="H471" s="401"/>
      <c r="I471" s="401"/>
      <c r="J471" s="401"/>
      <c r="K471" s="401"/>
      <c r="L471" s="401"/>
      <c r="M471" s="401"/>
      <c r="N471" s="401"/>
      <c r="O471" s="372"/>
      <c r="P471" s="414"/>
      <c r="Q471" s="415"/>
    </row>
    <row r="472" spans="1:17" s="151" customFormat="1" ht="45" customHeight="1" x14ac:dyDescent="0.2">
      <c r="A472" s="176" t="s">
        <v>234</v>
      </c>
      <c r="B472" s="426" t="s">
        <v>373</v>
      </c>
      <c r="C472" s="427"/>
      <c r="D472" s="427"/>
      <c r="E472" s="427"/>
      <c r="F472" s="427"/>
      <c r="G472" s="427"/>
      <c r="H472" s="427"/>
      <c r="I472" s="427"/>
      <c r="J472" s="427"/>
      <c r="K472" s="427"/>
      <c r="L472" s="427"/>
      <c r="M472" s="427"/>
      <c r="N472" s="427"/>
      <c r="O472" s="427"/>
      <c r="P472" s="407"/>
      <c r="Q472" s="408"/>
    </row>
    <row r="473" spans="1:17" s="159" customFormat="1" ht="56.25" customHeight="1" thickBot="1" x14ac:dyDescent="0.25">
      <c r="A473" s="184" t="s">
        <v>374</v>
      </c>
      <c r="B473" s="554" t="s">
        <v>375</v>
      </c>
      <c r="C473" s="555"/>
      <c r="D473" s="555"/>
      <c r="E473" s="555"/>
      <c r="F473" s="555"/>
      <c r="G473" s="555"/>
      <c r="H473" s="555"/>
      <c r="I473" s="555"/>
      <c r="J473" s="555"/>
      <c r="K473" s="555"/>
      <c r="L473" s="555"/>
      <c r="M473" s="555"/>
      <c r="N473" s="555"/>
      <c r="O473" s="555"/>
      <c r="P473" s="428"/>
      <c r="Q473" s="429"/>
    </row>
    <row r="475" spans="1:17" x14ac:dyDescent="0.2">
      <c r="A475" s="3" t="s">
        <v>106</v>
      </c>
    </row>
    <row r="476" spans="1:17" ht="13.5" thickBot="1" x14ac:dyDescent="0.25">
      <c r="A476" s="3" t="s">
        <v>183</v>
      </c>
    </row>
    <row r="477" spans="1:17" ht="60" customHeight="1" x14ac:dyDescent="0.2">
      <c r="A477" s="52" t="s">
        <v>116</v>
      </c>
      <c r="B477" s="391" t="s">
        <v>722</v>
      </c>
      <c r="C477" s="391"/>
      <c r="D477" s="391"/>
      <c r="E477" s="391"/>
      <c r="F477" s="391"/>
      <c r="G477" s="391"/>
      <c r="H477" s="391"/>
      <c r="I477" s="391"/>
      <c r="J477" s="391"/>
      <c r="K477" s="391"/>
      <c r="L477" s="391"/>
      <c r="M477" s="391"/>
      <c r="N477" s="391"/>
      <c r="O477" s="392"/>
      <c r="P477" s="407"/>
      <c r="Q477" s="408"/>
    </row>
    <row r="478" spans="1:17" ht="60" customHeight="1" x14ac:dyDescent="0.2">
      <c r="A478" s="74" t="s">
        <v>204</v>
      </c>
      <c r="B478" s="433" t="s">
        <v>302</v>
      </c>
      <c r="C478" s="433"/>
      <c r="D478" s="433"/>
      <c r="E478" s="433"/>
      <c r="F478" s="433"/>
      <c r="G478" s="433"/>
      <c r="H478" s="433"/>
      <c r="I478" s="433"/>
      <c r="J478" s="433"/>
      <c r="K478" s="433"/>
      <c r="L478" s="433"/>
      <c r="M478" s="433"/>
      <c r="N478" s="433"/>
      <c r="O478" s="434"/>
      <c r="P478" s="379"/>
      <c r="Q478" s="380"/>
    </row>
    <row r="479" spans="1:17" ht="50.15" customHeight="1" x14ac:dyDescent="0.2">
      <c r="A479" s="482" t="s">
        <v>205</v>
      </c>
      <c r="B479" s="416" t="s">
        <v>303</v>
      </c>
      <c r="C479" s="417"/>
      <c r="D479" s="417"/>
      <c r="E479" s="417"/>
      <c r="F479" s="417"/>
      <c r="G479" s="417"/>
      <c r="H479" s="417"/>
      <c r="I479" s="417"/>
      <c r="J479" s="417"/>
      <c r="K479" s="417"/>
      <c r="L479" s="417"/>
      <c r="M479" s="417"/>
      <c r="N479" s="417"/>
      <c r="O479" s="418"/>
      <c r="P479" s="379"/>
      <c r="Q479" s="380"/>
    </row>
    <row r="480" spans="1:17" ht="15" customHeight="1" x14ac:dyDescent="0.2">
      <c r="A480" s="482"/>
      <c r="B480" s="416" t="s">
        <v>21</v>
      </c>
      <c r="C480" s="417"/>
      <c r="D480" s="417"/>
      <c r="E480" s="417"/>
      <c r="F480" s="417"/>
      <c r="G480" s="417"/>
      <c r="H480" s="417"/>
      <c r="I480" s="417"/>
      <c r="J480" s="417"/>
      <c r="K480" s="417"/>
      <c r="L480" s="417"/>
      <c r="M480" s="417"/>
      <c r="N480" s="417"/>
      <c r="O480" s="418"/>
      <c r="P480" s="379"/>
      <c r="Q480" s="380"/>
    </row>
    <row r="481" spans="1:17" ht="15" customHeight="1" x14ac:dyDescent="0.2">
      <c r="A481" s="482"/>
      <c r="B481" s="544" t="s">
        <v>22</v>
      </c>
      <c r="C481" s="545"/>
      <c r="D481" s="545"/>
      <c r="E481" s="545"/>
      <c r="F481" s="545"/>
      <c r="G481" s="545"/>
      <c r="H481" s="545"/>
      <c r="I481" s="545"/>
      <c r="J481" s="545"/>
      <c r="K481" s="545"/>
      <c r="L481" s="545"/>
      <c r="M481" s="545"/>
      <c r="N481" s="545"/>
      <c r="O481" s="546"/>
      <c r="P481" s="379"/>
      <c r="Q481" s="380"/>
    </row>
    <row r="482" spans="1:17" ht="15" customHeight="1" x14ac:dyDescent="0.2">
      <c r="A482" s="482"/>
      <c r="B482" s="416" t="s">
        <v>107</v>
      </c>
      <c r="C482" s="417"/>
      <c r="D482" s="417"/>
      <c r="E482" s="417"/>
      <c r="F482" s="417"/>
      <c r="G482" s="417"/>
      <c r="H482" s="417"/>
      <c r="I482" s="417"/>
      <c r="J482" s="417"/>
      <c r="K482" s="417"/>
      <c r="L482" s="417"/>
      <c r="M482" s="417"/>
      <c r="N482" s="417"/>
      <c r="O482" s="418"/>
      <c r="P482" s="379"/>
      <c r="Q482" s="380"/>
    </row>
    <row r="483" spans="1:17" ht="15" customHeight="1" x14ac:dyDescent="0.2">
      <c r="A483" s="482"/>
      <c r="B483" s="416" t="s">
        <v>108</v>
      </c>
      <c r="C483" s="417"/>
      <c r="D483" s="417"/>
      <c r="E483" s="417"/>
      <c r="F483" s="417"/>
      <c r="G483" s="417"/>
      <c r="H483" s="417"/>
      <c r="I483" s="417"/>
      <c r="J483" s="417"/>
      <c r="K483" s="417"/>
      <c r="L483" s="417"/>
      <c r="M483" s="417"/>
      <c r="N483" s="417"/>
      <c r="O483" s="418"/>
      <c r="P483" s="379"/>
      <c r="Q483" s="380"/>
    </row>
    <row r="484" spans="1:17" x14ac:dyDescent="0.2">
      <c r="A484" s="482"/>
      <c r="B484" s="200"/>
      <c r="C484" s="201"/>
      <c r="D484" s="201"/>
      <c r="E484" s="201"/>
      <c r="F484" s="201"/>
      <c r="G484" s="201"/>
      <c r="H484" s="201"/>
      <c r="I484" s="201"/>
      <c r="J484" s="201"/>
      <c r="K484" s="201"/>
      <c r="L484" s="201"/>
      <c r="M484" s="201"/>
      <c r="N484" s="201"/>
      <c r="O484" s="202"/>
      <c r="P484" s="379"/>
      <c r="Q484" s="380"/>
    </row>
    <row r="485" spans="1:17" ht="114.65" customHeight="1" x14ac:dyDescent="0.2">
      <c r="A485" s="482"/>
      <c r="B485" s="547" t="s">
        <v>195</v>
      </c>
      <c r="C485" s="548"/>
      <c r="D485" s="548"/>
      <c r="E485" s="548"/>
      <c r="F485" s="548"/>
      <c r="G485" s="548"/>
      <c r="H485" s="548"/>
      <c r="I485" s="548"/>
      <c r="J485" s="548"/>
      <c r="K485" s="548"/>
      <c r="L485" s="548"/>
      <c r="M485" s="548"/>
      <c r="N485" s="548"/>
      <c r="O485" s="549"/>
      <c r="P485" s="379"/>
      <c r="Q485" s="380"/>
    </row>
    <row r="486" spans="1:17" ht="40" customHeight="1" thickBot="1" x14ac:dyDescent="0.25">
      <c r="A486" s="483"/>
      <c r="B486" s="419" t="s">
        <v>188</v>
      </c>
      <c r="C486" s="420"/>
      <c r="D486" s="420"/>
      <c r="E486" s="420"/>
      <c r="F486" s="420"/>
      <c r="G486" s="420"/>
      <c r="H486" s="420"/>
      <c r="I486" s="420"/>
      <c r="J486" s="420"/>
      <c r="K486" s="420"/>
      <c r="L486" s="420"/>
      <c r="M486" s="420"/>
      <c r="N486" s="420"/>
      <c r="O486" s="421"/>
      <c r="P486" s="414"/>
      <c r="Q486" s="415"/>
    </row>
    <row r="487" spans="1:17" ht="48.75" customHeight="1" x14ac:dyDescent="0.2">
      <c r="A487" s="199" t="s">
        <v>229</v>
      </c>
      <c r="B487" s="553" t="s">
        <v>304</v>
      </c>
      <c r="C487" s="553"/>
      <c r="D487" s="553"/>
      <c r="E487" s="553"/>
      <c r="F487" s="553"/>
      <c r="G487" s="553"/>
      <c r="H487" s="553"/>
      <c r="I487" s="553"/>
      <c r="J487" s="553"/>
      <c r="K487" s="553"/>
      <c r="L487" s="553"/>
      <c r="M487" s="553"/>
      <c r="N487" s="553"/>
      <c r="O487" s="553"/>
      <c r="P487" s="542"/>
      <c r="Q487" s="543"/>
    </row>
    <row r="488" spans="1:17" ht="69" customHeight="1" x14ac:dyDescent="0.2">
      <c r="A488" s="74" t="s">
        <v>192</v>
      </c>
      <c r="B488" s="433" t="s">
        <v>305</v>
      </c>
      <c r="C488" s="433"/>
      <c r="D488" s="433"/>
      <c r="E488" s="433"/>
      <c r="F488" s="433"/>
      <c r="G488" s="433"/>
      <c r="H488" s="433"/>
      <c r="I488" s="433"/>
      <c r="J488" s="433"/>
      <c r="K488" s="433"/>
      <c r="L488" s="433"/>
      <c r="M488" s="433"/>
      <c r="N488" s="433"/>
      <c r="O488" s="434"/>
      <c r="P488" s="379"/>
      <c r="Q488" s="380"/>
    </row>
    <row r="489" spans="1:17" ht="196.5" customHeight="1" x14ac:dyDescent="0.2">
      <c r="A489" s="74" t="s">
        <v>236</v>
      </c>
      <c r="B489" s="389" t="s">
        <v>478</v>
      </c>
      <c r="C489" s="389"/>
      <c r="D489" s="389"/>
      <c r="E489" s="389"/>
      <c r="F489" s="389"/>
      <c r="G489" s="389"/>
      <c r="H489" s="389"/>
      <c r="I489" s="389"/>
      <c r="J489" s="389"/>
      <c r="K489" s="389"/>
      <c r="L489" s="389"/>
      <c r="M489" s="389"/>
      <c r="N489" s="389"/>
      <c r="O489" s="390"/>
      <c r="P489" s="379"/>
      <c r="Q489" s="380"/>
    </row>
    <row r="490" spans="1:17" ht="30" customHeight="1" thickBot="1" x14ac:dyDescent="0.25">
      <c r="A490" s="20" t="s">
        <v>210</v>
      </c>
      <c r="B490" s="401" t="s">
        <v>23</v>
      </c>
      <c r="C490" s="401"/>
      <c r="D490" s="401"/>
      <c r="E490" s="401"/>
      <c r="F490" s="401"/>
      <c r="G490" s="401"/>
      <c r="H490" s="401"/>
      <c r="I490" s="401"/>
      <c r="J490" s="401"/>
      <c r="K490" s="401"/>
      <c r="L490" s="401"/>
      <c r="M490" s="401"/>
      <c r="N490" s="401"/>
      <c r="O490" s="402"/>
      <c r="P490" s="414"/>
      <c r="Q490" s="415"/>
    </row>
    <row r="491" spans="1:17" x14ac:dyDescent="0.2">
      <c r="B491" s="30"/>
      <c r="C491" s="30"/>
      <c r="D491" s="30"/>
      <c r="E491" s="30"/>
      <c r="F491" s="30"/>
      <c r="G491" s="30"/>
      <c r="H491" s="30"/>
      <c r="I491" s="30"/>
      <c r="J491" s="30"/>
      <c r="K491" s="30"/>
      <c r="L491" s="30"/>
      <c r="M491" s="30"/>
      <c r="N491" s="30"/>
      <c r="O491" s="30"/>
    </row>
    <row r="492" spans="1:17" ht="13.5" thickBot="1" x14ac:dyDescent="0.25">
      <c r="A492" s="3" t="s">
        <v>109</v>
      </c>
      <c r="B492" s="30"/>
      <c r="C492" s="30"/>
      <c r="D492" s="30"/>
      <c r="E492" s="30"/>
      <c r="F492" s="30"/>
      <c r="G492" s="30"/>
      <c r="H492" s="30"/>
      <c r="I492" s="30"/>
      <c r="J492" s="30"/>
      <c r="K492" s="30"/>
      <c r="L492" s="30"/>
      <c r="M492" s="30"/>
      <c r="N492" s="30"/>
      <c r="O492" s="30"/>
    </row>
    <row r="493" spans="1:17" ht="153" customHeight="1" x14ac:dyDescent="0.2">
      <c r="A493" s="52" t="s">
        <v>32</v>
      </c>
      <c r="B493" s="551" t="s">
        <v>723</v>
      </c>
      <c r="C493" s="551"/>
      <c r="D493" s="551"/>
      <c r="E493" s="551"/>
      <c r="F493" s="551"/>
      <c r="G493" s="551"/>
      <c r="H493" s="551"/>
      <c r="I493" s="551"/>
      <c r="J493" s="551"/>
      <c r="K493" s="551"/>
      <c r="L493" s="551"/>
      <c r="M493" s="551"/>
      <c r="N493" s="551"/>
      <c r="O493" s="552"/>
      <c r="P493" s="407"/>
      <c r="Q493" s="408"/>
    </row>
    <row r="494" spans="1:17" ht="60" customHeight="1" thickBot="1" x14ac:dyDescent="0.25">
      <c r="A494" s="188" t="s">
        <v>20</v>
      </c>
      <c r="B494" s="401" t="s">
        <v>724</v>
      </c>
      <c r="C494" s="401"/>
      <c r="D494" s="401"/>
      <c r="E494" s="401"/>
      <c r="F494" s="401"/>
      <c r="G494" s="401"/>
      <c r="H494" s="401"/>
      <c r="I494" s="401"/>
      <c r="J494" s="401"/>
      <c r="K494" s="401"/>
      <c r="L494" s="401"/>
      <c r="M494" s="401"/>
      <c r="N494" s="401"/>
      <c r="O494" s="402"/>
      <c r="P494" s="414"/>
      <c r="Q494" s="415"/>
    </row>
    <row r="495" spans="1:17" x14ac:dyDescent="0.2">
      <c r="A495" s="30"/>
      <c r="B495" s="30"/>
      <c r="C495" s="30"/>
      <c r="D495" s="30"/>
      <c r="E495" s="30"/>
      <c r="F495" s="30"/>
      <c r="G495" s="30"/>
      <c r="H495" s="30"/>
      <c r="I495" s="30"/>
      <c r="J495" s="30"/>
      <c r="K495" s="30"/>
      <c r="L495" s="30"/>
      <c r="M495" s="30"/>
      <c r="N495" s="30"/>
      <c r="O495" s="30"/>
    </row>
    <row r="496" spans="1:17" s="30" customFormat="1" ht="19.5" customHeight="1" thickBot="1" x14ac:dyDescent="0.25">
      <c r="A496" s="225" t="s">
        <v>466</v>
      </c>
    </row>
    <row r="497" spans="1:17" s="30" customFormat="1" ht="30" customHeight="1" x14ac:dyDescent="0.2">
      <c r="A497" s="186" t="s">
        <v>32</v>
      </c>
      <c r="B497" s="364" t="s">
        <v>467</v>
      </c>
      <c r="C497" s="364"/>
      <c r="D497" s="364"/>
      <c r="E497" s="364"/>
      <c r="F497" s="364"/>
      <c r="G497" s="364"/>
      <c r="H497" s="364"/>
      <c r="I497" s="364"/>
      <c r="J497" s="364"/>
      <c r="K497" s="364"/>
      <c r="L497" s="364"/>
      <c r="M497" s="364"/>
      <c r="N497" s="364"/>
      <c r="O497" s="365"/>
      <c r="P497" s="366"/>
      <c r="Q497" s="367"/>
    </row>
    <row r="498" spans="1:17" s="30" customFormat="1" ht="30" customHeight="1" x14ac:dyDescent="0.2">
      <c r="A498" s="187" t="s">
        <v>20</v>
      </c>
      <c r="B498" s="368" t="s">
        <v>468</v>
      </c>
      <c r="C498" s="369"/>
      <c r="D498" s="369"/>
      <c r="E498" s="369"/>
      <c r="F498" s="369"/>
      <c r="G498" s="369"/>
      <c r="H498" s="369"/>
      <c r="I498" s="369"/>
      <c r="J498" s="369"/>
      <c r="K498" s="369"/>
      <c r="L498" s="369"/>
      <c r="M498" s="369"/>
      <c r="N498" s="369"/>
      <c r="O498" s="369"/>
      <c r="P498" s="370"/>
      <c r="Q498" s="371"/>
    </row>
    <row r="499" spans="1:17" s="30" customFormat="1" ht="30" customHeight="1" x14ac:dyDescent="0.2">
      <c r="A499" s="187" t="s">
        <v>35</v>
      </c>
      <c r="B499" s="368" t="s">
        <v>530</v>
      </c>
      <c r="C499" s="369"/>
      <c r="D499" s="369"/>
      <c r="E499" s="369"/>
      <c r="F499" s="369"/>
      <c r="G499" s="369"/>
      <c r="H499" s="369"/>
      <c r="I499" s="369"/>
      <c r="J499" s="369"/>
      <c r="K499" s="369"/>
      <c r="L499" s="369"/>
      <c r="M499" s="369"/>
      <c r="N499" s="369"/>
      <c r="O499" s="369"/>
      <c r="P499" s="370"/>
      <c r="Q499" s="371"/>
    </row>
    <row r="500" spans="1:17" s="30" customFormat="1" ht="30" customHeight="1" thickBot="1" x14ac:dyDescent="0.25">
      <c r="A500" s="188" t="s">
        <v>119</v>
      </c>
      <c r="B500" s="372" t="s">
        <v>469</v>
      </c>
      <c r="C500" s="373"/>
      <c r="D500" s="373"/>
      <c r="E500" s="373"/>
      <c r="F500" s="373"/>
      <c r="G500" s="373"/>
      <c r="H500" s="373"/>
      <c r="I500" s="373"/>
      <c r="J500" s="373"/>
      <c r="K500" s="373"/>
      <c r="L500" s="373"/>
      <c r="M500" s="373"/>
      <c r="N500" s="373"/>
      <c r="O500" s="373"/>
      <c r="P500" s="362"/>
      <c r="Q500" s="363"/>
    </row>
    <row r="501" spans="1:17" s="30" customFormat="1" ht="13.5" customHeight="1" x14ac:dyDescent="0.2">
      <c r="A501" s="173"/>
      <c r="B501" s="174"/>
      <c r="C501" s="174"/>
      <c r="D501" s="174"/>
      <c r="E501" s="174"/>
      <c r="F501" s="174"/>
      <c r="G501" s="174"/>
      <c r="H501" s="174"/>
      <c r="I501" s="174"/>
      <c r="J501" s="174"/>
      <c r="K501" s="174"/>
      <c r="L501" s="174"/>
      <c r="M501" s="174"/>
      <c r="N501" s="174"/>
      <c r="O501" s="174"/>
      <c r="P501" s="175"/>
      <c r="Q501" s="175"/>
    </row>
    <row r="502" spans="1:17" s="30" customFormat="1" ht="19.5" customHeight="1" thickBot="1" x14ac:dyDescent="0.25">
      <c r="A502" s="225" t="s">
        <v>740</v>
      </c>
    </row>
    <row r="503" spans="1:17" s="30" customFormat="1" ht="45" customHeight="1" x14ac:dyDescent="0.2">
      <c r="A503" s="186" t="s">
        <v>32</v>
      </c>
      <c r="B503" s="364" t="s">
        <v>470</v>
      </c>
      <c r="C503" s="364"/>
      <c r="D503" s="364"/>
      <c r="E503" s="364"/>
      <c r="F503" s="364"/>
      <c r="G503" s="364"/>
      <c r="H503" s="364"/>
      <c r="I503" s="364"/>
      <c r="J503" s="364"/>
      <c r="K503" s="364"/>
      <c r="L503" s="364"/>
      <c r="M503" s="364"/>
      <c r="N503" s="364"/>
      <c r="O503" s="374"/>
      <c r="P503" s="375"/>
      <c r="Q503" s="367"/>
    </row>
    <row r="504" spans="1:17" s="30" customFormat="1" ht="30" customHeight="1" thickBot="1" x14ac:dyDescent="0.25">
      <c r="A504" s="188" t="s">
        <v>20</v>
      </c>
      <c r="B504" s="372" t="s">
        <v>471</v>
      </c>
      <c r="C504" s="373"/>
      <c r="D504" s="373"/>
      <c r="E504" s="373"/>
      <c r="F504" s="373"/>
      <c r="G504" s="373"/>
      <c r="H504" s="373"/>
      <c r="I504" s="373"/>
      <c r="J504" s="373"/>
      <c r="K504" s="373"/>
      <c r="L504" s="373"/>
      <c r="M504" s="373"/>
      <c r="N504" s="373"/>
      <c r="O504" s="424"/>
      <c r="P504" s="425"/>
      <c r="Q504" s="363"/>
    </row>
    <row r="505" spans="1:17" s="30" customFormat="1" ht="13.5" customHeight="1" x14ac:dyDescent="0.2">
      <c r="A505" s="173"/>
      <c r="B505" s="174"/>
      <c r="C505" s="174"/>
      <c r="D505" s="174"/>
      <c r="E505" s="174"/>
      <c r="F505" s="174"/>
      <c r="G505" s="174"/>
      <c r="H505" s="174"/>
      <c r="I505" s="174"/>
      <c r="J505" s="174"/>
      <c r="K505" s="174"/>
      <c r="L505" s="174"/>
      <c r="M505" s="174"/>
      <c r="N505" s="174"/>
      <c r="O505" s="174"/>
      <c r="P505" s="175"/>
      <c r="Q505" s="175"/>
    </row>
    <row r="506" spans="1:17" s="30" customFormat="1" ht="19.5" customHeight="1" thickBot="1" x14ac:dyDescent="0.25">
      <c r="A506" s="225" t="s">
        <v>472</v>
      </c>
    </row>
    <row r="507" spans="1:17" s="30" customFormat="1" ht="58.5" customHeight="1" x14ac:dyDescent="0.2">
      <c r="A507" s="186" t="s">
        <v>32</v>
      </c>
      <c r="B507" s="364" t="s">
        <v>531</v>
      </c>
      <c r="C507" s="364"/>
      <c r="D507" s="364"/>
      <c r="E507" s="364"/>
      <c r="F507" s="364"/>
      <c r="G507" s="364"/>
      <c r="H507" s="364"/>
      <c r="I507" s="364"/>
      <c r="J507" s="364"/>
      <c r="K507" s="364"/>
      <c r="L507" s="364"/>
      <c r="M507" s="364"/>
      <c r="N507" s="364"/>
      <c r="O507" s="365"/>
      <c r="P507" s="366"/>
      <c r="Q507" s="367"/>
    </row>
    <row r="508" spans="1:17" s="30" customFormat="1" ht="30" customHeight="1" thickBot="1" x14ac:dyDescent="0.25">
      <c r="A508" s="188" t="s">
        <v>20</v>
      </c>
      <c r="B508" s="372" t="s">
        <v>473</v>
      </c>
      <c r="C508" s="373"/>
      <c r="D508" s="373"/>
      <c r="E508" s="373"/>
      <c r="F508" s="373"/>
      <c r="G508" s="373"/>
      <c r="H508" s="373"/>
      <c r="I508" s="373"/>
      <c r="J508" s="373"/>
      <c r="K508" s="373"/>
      <c r="L508" s="373"/>
      <c r="M508" s="373"/>
      <c r="N508" s="373"/>
      <c r="O508" s="373"/>
      <c r="P508" s="362"/>
      <c r="Q508" s="363"/>
    </row>
    <row r="509" spans="1:17" s="30" customFormat="1" ht="30" customHeight="1" x14ac:dyDescent="0.2">
      <c r="A509" s="173"/>
      <c r="B509" s="174"/>
      <c r="C509" s="174"/>
      <c r="D509" s="174"/>
      <c r="E509" s="174"/>
      <c r="F509" s="174"/>
      <c r="G509" s="174"/>
      <c r="H509" s="174"/>
      <c r="I509" s="174"/>
      <c r="J509" s="174"/>
      <c r="K509" s="174"/>
      <c r="L509" s="174"/>
      <c r="M509" s="174"/>
      <c r="N509" s="174"/>
      <c r="O509" s="174"/>
      <c r="P509" s="175"/>
      <c r="Q509" s="175"/>
    </row>
    <row r="510" spans="1:17" ht="13.5" thickBot="1" x14ac:dyDescent="0.25"/>
    <row r="511" spans="1:17" ht="19.5" customHeight="1" thickTop="1" x14ac:dyDescent="0.2">
      <c r="A511" s="140"/>
      <c r="B511" s="141"/>
      <c r="C511" s="141"/>
      <c r="D511" s="141"/>
      <c r="E511" s="141"/>
      <c r="F511" s="141"/>
      <c r="G511" s="141"/>
      <c r="H511" s="141"/>
      <c r="I511" s="141"/>
      <c r="J511" s="141"/>
      <c r="K511" s="141"/>
      <c r="L511" s="141"/>
      <c r="M511" s="141"/>
      <c r="N511" s="141"/>
      <c r="O511" s="141"/>
      <c r="P511" s="141"/>
      <c r="Q511" s="142"/>
    </row>
    <row r="512" spans="1:17" ht="62.25" customHeight="1" x14ac:dyDescent="0.2">
      <c r="A512" s="702" t="s">
        <v>309</v>
      </c>
      <c r="B512" s="703"/>
      <c r="C512" s="703"/>
      <c r="D512" s="703"/>
      <c r="E512" s="703"/>
      <c r="F512" s="703"/>
      <c r="G512" s="703"/>
      <c r="H512" s="703"/>
      <c r="I512" s="703"/>
      <c r="J512" s="703"/>
      <c r="K512" s="703"/>
      <c r="L512" s="703"/>
      <c r="M512" s="703"/>
      <c r="N512" s="703"/>
      <c r="O512" s="703"/>
      <c r="P512" s="541"/>
      <c r="Q512" s="704"/>
    </row>
    <row r="513" spans="1:19" x14ac:dyDescent="0.2">
      <c r="A513" s="134"/>
      <c r="B513" s="118"/>
      <c r="C513" s="118"/>
      <c r="D513" s="118"/>
      <c r="E513" s="118"/>
      <c r="F513" s="118"/>
      <c r="G513" s="118"/>
      <c r="H513" s="118"/>
      <c r="I513" s="118"/>
      <c r="J513" s="118"/>
      <c r="K513" s="118"/>
      <c r="L513" s="118"/>
      <c r="M513" s="118"/>
      <c r="N513" s="118"/>
      <c r="O513" s="118"/>
      <c r="P513" s="118"/>
      <c r="Q513" s="135"/>
    </row>
    <row r="514" spans="1:19" ht="13.5" customHeight="1" x14ac:dyDescent="0.2">
      <c r="A514" s="136" t="s">
        <v>310</v>
      </c>
      <c r="B514" s="550" t="s">
        <v>318</v>
      </c>
      <c r="C514" s="550"/>
      <c r="D514" s="550"/>
      <c r="E514" s="550"/>
      <c r="F514" s="550"/>
      <c r="G514" s="550"/>
      <c r="H514" s="550"/>
      <c r="I514" s="550"/>
      <c r="J514" s="550"/>
      <c r="K514" s="550"/>
      <c r="L514" s="550"/>
      <c r="M514" s="550"/>
      <c r="N514" s="550"/>
      <c r="O514" s="550"/>
      <c r="P514" s="143"/>
      <c r="Q514" s="135"/>
    </row>
    <row r="515" spans="1:19" x14ac:dyDescent="0.2">
      <c r="A515" s="136"/>
      <c r="B515" s="550"/>
      <c r="C515" s="550"/>
      <c r="D515" s="550"/>
      <c r="E515" s="550"/>
      <c r="F515" s="550"/>
      <c r="G515" s="550"/>
      <c r="H515" s="550"/>
      <c r="I515" s="550"/>
      <c r="J515" s="550"/>
      <c r="K515" s="550"/>
      <c r="L515" s="550"/>
      <c r="M515" s="550"/>
      <c r="N515" s="550"/>
      <c r="O515" s="550"/>
      <c r="P515" s="143"/>
      <c r="Q515" s="135"/>
    </row>
    <row r="516" spans="1:19" x14ac:dyDescent="0.2">
      <c r="A516" s="136"/>
      <c r="B516" s="550"/>
      <c r="C516" s="550"/>
      <c r="D516" s="550"/>
      <c r="E516" s="550"/>
      <c r="F516" s="550"/>
      <c r="G516" s="550"/>
      <c r="H516" s="550"/>
      <c r="I516" s="550"/>
      <c r="J516" s="550"/>
      <c r="K516" s="550"/>
      <c r="L516" s="550"/>
      <c r="M516" s="550"/>
      <c r="N516" s="550"/>
      <c r="O516" s="550"/>
      <c r="P516" s="143"/>
      <c r="Q516" s="135"/>
    </row>
    <row r="517" spans="1:19" ht="14" x14ac:dyDescent="0.2">
      <c r="A517" s="137" t="s">
        <v>310</v>
      </c>
      <c r="B517" s="138" t="s">
        <v>311</v>
      </c>
      <c r="C517" s="138"/>
      <c r="D517" s="138"/>
      <c r="E517" s="138"/>
      <c r="F517" s="138"/>
      <c r="G517" s="138"/>
      <c r="H517" s="138"/>
      <c r="I517" s="138"/>
      <c r="J517" s="138"/>
      <c r="K517" s="138"/>
      <c r="L517" s="138"/>
      <c r="M517" s="138"/>
      <c r="N517" s="138"/>
      <c r="O517" s="138"/>
      <c r="P517" s="139"/>
      <c r="Q517" s="135"/>
    </row>
    <row r="518" spans="1:19" ht="13.5" customHeight="1" x14ac:dyDescent="0.2">
      <c r="A518" s="136" t="s">
        <v>310</v>
      </c>
      <c r="B518" s="403" t="s">
        <v>737</v>
      </c>
      <c r="C518" s="403"/>
      <c r="D518" s="403"/>
      <c r="E518" s="403"/>
      <c r="F518" s="403"/>
      <c r="G518" s="403"/>
      <c r="H518" s="403"/>
      <c r="I518" s="403"/>
      <c r="J518" s="403"/>
      <c r="K518" s="403"/>
      <c r="L518" s="403"/>
      <c r="M518" s="403"/>
      <c r="N518" s="403"/>
      <c r="O518" s="403"/>
      <c r="P518" s="403"/>
      <c r="Q518" s="404"/>
    </row>
    <row r="519" spans="1:19" ht="13.5" customHeight="1" x14ac:dyDescent="0.2">
      <c r="A519" s="136"/>
      <c r="B519" s="403"/>
      <c r="C519" s="403"/>
      <c r="D519" s="403"/>
      <c r="E519" s="403"/>
      <c r="F519" s="403"/>
      <c r="G519" s="403"/>
      <c r="H519" s="403"/>
      <c r="I519" s="403"/>
      <c r="J519" s="403"/>
      <c r="K519" s="403"/>
      <c r="L519" s="403"/>
      <c r="M519" s="403"/>
      <c r="N519" s="403"/>
      <c r="O519" s="403"/>
      <c r="P519" s="403"/>
      <c r="Q519" s="404"/>
    </row>
    <row r="520" spans="1:19" ht="13.5" customHeight="1" x14ac:dyDescent="0.2">
      <c r="A520" s="136"/>
      <c r="B520" s="403"/>
      <c r="C520" s="403"/>
      <c r="D520" s="403"/>
      <c r="E520" s="403"/>
      <c r="F520" s="403"/>
      <c r="G520" s="403"/>
      <c r="H520" s="403"/>
      <c r="I520" s="403"/>
      <c r="J520" s="403"/>
      <c r="K520" s="403"/>
      <c r="L520" s="403"/>
      <c r="M520" s="403"/>
      <c r="N520" s="403"/>
      <c r="O520" s="403"/>
      <c r="P520" s="403"/>
      <c r="Q520" s="404"/>
    </row>
    <row r="521" spans="1:19" ht="25.5" customHeight="1" x14ac:dyDescent="0.2">
      <c r="A521" s="134"/>
      <c r="B521" s="403"/>
      <c r="C521" s="403"/>
      <c r="D521" s="403"/>
      <c r="E521" s="403"/>
      <c r="F521" s="403"/>
      <c r="G521" s="403"/>
      <c r="H521" s="403"/>
      <c r="I521" s="403"/>
      <c r="J521" s="403"/>
      <c r="K521" s="403"/>
      <c r="L521" s="403"/>
      <c r="M521" s="403"/>
      <c r="N521" s="403"/>
      <c r="O521" s="403"/>
      <c r="P521" s="403"/>
      <c r="Q521" s="404"/>
    </row>
    <row r="522" spans="1:19" ht="42.75" customHeight="1" thickBot="1" x14ac:dyDescent="0.25">
      <c r="A522" s="556" t="s">
        <v>314</v>
      </c>
      <c r="B522" s="557"/>
      <c r="C522" s="557"/>
      <c r="D522" s="557"/>
      <c r="E522" s="557"/>
      <c r="F522" s="557"/>
      <c r="G522" s="557"/>
      <c r="H522" s="557"/>
      <c r="I522" s="557"/>
      <c r="J522" s="557"/>
      <c r="K522" s="557"/>
      <c r="L522" s="557"/>
      <c r="M522" s="557"/>
      <c r="N522" s="557"/>
      <c r="O522" s="557"/>
      <c r="P522" s="558"/>
      <c r="Q522" s="559"/>
    </row>
    <row r="523" spans="1:19" ht="39.75" customHeight="1" thickTop="1" x14ac:dyDescent="0.2">
      <c r="A523" s="118"/>
      <c r="B523" s="118"/>
      <c r="C523" s="118"/>
      <c r="D523" s="118"/>
      <c r="E523" s="118"/>
      <c r="F523" s="118"/>
      <c r="G523" s="118"/>
      <c r="H523" s="118"/>
      <c r="I523" s="118"/>
      <c r="J523" s="118"/>
      <c r="K523" s="118"/>
      <c r="L523" s="118"/>
      <c r="M523" s="118"/>
      <c r="N523" s="118"/>
      <c r="O523" s="118"/>
      <c r="P523" s="118"/>
      <c r="Q523" s="118"/>
    </row>
    <row r="524" spans="1:19" ht="74.25" customHeight="1" x14ac:dyDescent="0.2">
      <c r="A524" s="118"/>
      <c r="B524" s="118"/>
      <c r="C524" s="118"/>
      <c r="D524" s="118"/>
      <c r="E524" s="118"/>
      <c r="F524" s="118"/>
      <c r="G524" s="118"/>
      <c r="H524" s="118"/>
      <c r="I524" s="118"/>
      <c r="J524" s="118"/>
      <c r="K524" s="118"/>
      <c r="L524" s="118"/>
      <c r="M524" s="118"/>
      <c r="N524" s="118"/>
      <c r="O524" s="118"/>
      <c r="P524" s="118"/>
      <c r="Q524" s="118"/>
      <c r="R524" s="118"/>
      <c r="S524" s="118"/>
    </row>
    <row r="525" spans="1:19" ht="16.5" x14ac:dyDescent="0.2">
      <c r="A525" s="540"/>
      <c r="B525" s="540"/>
      <c r="C525" s="540"/>
      <c r="D525" s="540"/>
      <c r="E525" s="540"/>
      <c r="F525" s="540"/>
      <c r="G525" s="540"/>
      <c r="H525" s="540"/>
      <c r="I525" s="540"/>
      <c r="J525" s="540"/>
      <c r="K525" s="540"/>
      <c r="L525" s="540"/>
      <c r="M525" s="540"/>
      <c r="N525" s="540"/>
      <c r="O525" s="540"/>
      <c r="P525" s="541"/>
      <c r="Q525" s="541"/>
    </row>
    <row r="526" spans="1:19" x14ac:dyDescent="0.2">
      <c r="A526" s="118"/>
      <c r="B526" s="118"/>
      <c r="C526" s="118"/>
      <c r="D526" s="118"/>
      <c r="E526" s="118"/>
      <c r="F526" s="118"/>
      <c r="G526" s="118"/>
      <c r="H526" s="118"/>
      <c r="I526" s="118"/>
      <c r="J526" s="118"/>
      <c r="K526" s="118"/>
      <c r="L526" s="118"/>
      <c r="M526" s="118"/>
      <c r="N526" s="118"/>
      <c r="O526" s="118"/>
      <c r="P526" s="118"/>
      <c r="Q526" s="118"/>
    </row>
  </sheetData>
  <mergeCells count="706">
    <mergeCell ref="C268:Q268"/>
    <mergeCell ref="P174:Q174"/>
    <mergeCell ref="B152:Q152"/>
    <mergeCell ref="C156:O156"/>
    <mergeCell ref="A152:A157"/>
    <mergeCell ref="P153:Q153"/>
    <mergeCell ref="P154:Q154"/>
    <mergeCell ref="P155:Q155"/>
    <mergeCell ref="P156:Q156"/>
    <mergeCell ref="C157:O157"/>
    <mergeCell ref="P157:Q157"/>
    <mergeCell ref="C153:O153"/>
    <mergeCell ref="C154:O154"/>
    <mergeCell ref="C155:O155"/>
    <mergeCell ref="B159:O159"/>
    <mergeCell ref="P159:Q159"/>
    <mergeCell ref="P171:Q171"/>
    <mergeCell ref="B174:O174"/>
    <mergeCell ref="P175:Q175"/>
    <mergeCell ref="P162:Q162"/>
    <mergeCell ref="P192:Q192"/>
    <mergeCell ref="B173:O173"/>
    <mergeCell ref="B227:O227"/>
    <mergeCell ref="P230:Q230"/>
    <mergeCell ref="B73:C73"/>
    <mergeCell ref="D73:E73"/>
    <mergeCell ref="F73:G73"/>
    <mergeCell ref="H73:I73"/>
    <mergeCell ref="J73:K73"/>
    <mergeCell ref="L73:M73"/>
    <mergeCell ref="N73:O73"/>
    <mergeCell ref="A80:P80"/>
    <mergeCell ref="B76:C76"/>
    <mergeCell ref="D76:E76"/>
    <mergeCell ref="F76:G76"/>
    <mergeCell ref="H76:I76"/>
    <mergeCell ref="J76:K76"/>
    <mergeCell ref="L76:M76"/>
    <mergeCell ref="N76:O76"/>
    <mergeCell ref="B77:C77"/>
    <mergeCell ref="D77:E77"/>
    <mergeCell ref="F77:G77"/>
    <mergeCell ref="H77:I77"/>
    <mergeCell ref="J77:K77"/>
    <mergeCell ref="L77:M77"/>
    <mergeCell ref="N77:O77"/>
    <mergeCell ref="J69:K69"/>
    <mergeCell ref="L69:M69"/>
    <mergeCell ref="N69:O69"/>
    <mergeCell ref="A71:P71"/>
    <mergeCell ref="B72:C72"/>
    <mergeCell ref="D72:E72"/>
    <mergeCell ref="F72:G72"/>
    <mergeCell ref="H72:I72"/>
    <mergeCell ref="J72:K72"/>
    <mergeCell ref="L72:M72"/>
    <mergeCell ref="N72:O72"/>
    <mergeCell ref="A63:O63"/>
    <mergeCell ref="B64:C64"/>
    <mergeCell ref="D64:E64"/>
    <mergeCell ref="F64:G64"/>
    <mergeCell ref="H64:I64"/>
    <mergeCell ref="J64:K64"/>
    <mergeCell ref="L64:M64"/>
    <mergeCell ref="N64:O64"/>
    <mergeCell ref="B65:C65"/>
    <mergeCell ref="D65:E65"/>
    <mergeCell ref="F65:G65"/>
    <mergeCell ref="H65:I65"/>
    <mergeCell ref="J65:K65"/>
    <mergeCell ref="L65:M65"/>
    <mergeCell ref="N65:O65"/>
    <mergeCell ref="J68:K68"/>
    <mergeCell ref="L68:M68"/>
    <mergeCell ref="N68:O68"/>
    <mergeCell ref="B364:O364"/>
    <mergeCell ref="B453:O453"/>
    <mergeCell ref="B433:O433"/>
    <mergeCell ref="B393:O393"/>
    <mergeCell ref="B190:Q190"/>
    <mergeCell ref="P195:Q195"/>
    <mergeCell ref="C197:O197"/>
    <mergeCell ref="P197:Q197"/>
    <mergeCell ref="P200:Q200"/>
    <mergeCell ref="H301:I301"/>
    <mergeCell ref="K306:L308"/>
    <mergeCell ref="K303:L303"/>
    <mergeCell ref="C283:O283"/>
    <mergeCell ref="C284:O284"/>
    <mergeCell ref="C285:O285"/>
    <mergeCell ref="B286:O286"/>
    <mergeCell ref="B287:O287"/>
    <mergeCell ref="B69:C69"/>
    <mergeCell ref="D69:E69"/>
    <mergeCell ref="F69:G69"/>
    <mergeCell ref="H69:I69"/>
    <mergeCell ref="A278:A291"/>
    <mergeCell ref="P278:Q291"/>
    <mergeCell ref="P13:Q13"/>
    <mergeCell ref="B14:O14"/>
    <mergeCell ref="P14:Q14"/>
    <mergeCell ref="P16:Q16"/>
    <mergeCell ref="B17:O17"/>
    <mergeCell ref="P17:Q17"/>
    <mergeCell ref="B277:O277"/>
    <mergeCell ref="P277:Q277"/>
    <mergeCell ref="P33:Q33"/>
    <mergeCell ref="C196:O196"/>
    <mergeCell ref="P196:Q196"/>
    <mergeCell ref="B206:O206"/>
    <mergeCell ref="P206:Q206"/>
    <mergeCell ref="B207:O207"/>
    <mergeCell ref="P207:Q207"/>
    <mergeCell ref="B208:O208"/>
    <mergeCell ref="P208:Q208"/>
    <mergeCell ref="B171:O171"/>
    <mergeCell ref="B68:C68"/>
    <mergeCell ref="D68:E68"/>
    <mergeCell ref="F68:G68"/>
    <mergeCell ref="H68:I68"/>
    <mergeCell ref="P432:Q432"/>
    <mergeCell ref="P429:Q429"/>
    <mergeCell ref="P427:Q427"/>
    <mergeCell ref="P422:Q422"/>
    <mergeCell ref="B427:O427"/>
    <mergeCell ref="P415:Q415"/>
    <mergeCell ref="P414:Q414"/>
    <mergeCell ref="B420:O420"/>
    <mergeCell ref="P420:Q420"/>
    <mergeCell ref="B421:O421"/>
    <mergeCell ref="P431:Q431"/>
    <mergeCell ref="B429:O429"/>
    <mergeCell ref="B416:O416"/>
    <mergeCell ref="P416:Q416"/>
    <mergeCell ref="B443:O443"/>
    <mergeCell ref="P437:Q437"/>
    <mergeCell ref="P408:Q408"/>
    <mergeCell ref="P409:Q409"/>
    <mergeCell ref="P410:Q410"/>
    <mergeCell ref="B408:O408"/>
    <mergeCell ref="B412:O412"/>
    <mergeCell ref="B415:O415"/>
    <mergeCell ref="B399:O399"/>
    <mergeCell ref="P399:Q399"/>
    <mergeCell ref="B400:O400"/>
    <mergeCell ref="P400:Q400"/>
    <mergeCell ref="B401:O401"/>
    <mergeCell ref="P401:Q401"/>
    <mergeCell ref="B407:O407"/>
    <mergeCell ref="B417:O417"/>
    <mergeCell ref="P417:Q417"/>
    <mergeCell ref="P433:Q433"/>
    <mergeCell ref="P421:Q421"/>
    <mergeCell ref="B422:O422"/>
    <mergeCell ref="P412:Q412"/>
    <mergeCell ref="B413:O413"/>
    <mergeCell ref="P413:Q413"/>
    <mergeCell ref="B432:O432"/>
    <mergeCell ref="P250:Q250"/>
    <mergeCell ref="P148:Q148"/>
    <mergeCell ref="P149:Q149"/>
    <mergeCell ref="B149:O149"/>
    <mergeCell ref="P178:Q178"/>
    <mergeCell ref="P241:Q241"/>
    <mergeCell ref="B319:E319"/>
    <mergeCell ref="B365:O365"/>
    <mergeCell ref="A329:O329"/>
    <mergeCell ref="A330:O334"/>
    <mergeCell ref="F325:J325"/>
    <mergeCell ref="P274:Q274"/>
    <mergeCell ref="A264:A270"/>
    <mergeCell ref="K316:N316"/>
    <mergeCell ref="B303:E303"/>
    <mergeCell ref="M303:P303"/>
    <mergeCell ref="K301:P301"/>
    <mergeCell ref="A300:P300"/>
    <mergeCell ref="F301:G301"/>
    <mergeCell ref="P172:Q172"/>
    <mergeCell ref="B279:O279"/>
    <mergeCell ref="C280:O280"/>
    <mergeCell ref="C281:O281"/>
    <mergeCell ref="C282:O282"/>
    <mergeCell ref="B214:Q214"/>
    <mergeCell ref="C288:O288"/>
    <mergeCell ref="C289:O289"/>
    <mergeCell ref="B290:O290"/>
    <mergeCell ref="C291:O291"/>
    <mergeCell ref="P247:Q247"/>
    <mergeCell ref="B273:O273"/>
    <mergeCell ref="B253:Q253"/>
    <mergeCell ref="B247:O247"/>
    <mergeCell ref="P246:Q246"/>
    <mergeCell ref="P273:Q273"/>
    <mergeCell ref="B246:O246"/>
    <mergeCell ref="C266:Q266"/>
    <mergeCell ref="B249:O249"/>
    <mergeCell ref="P249:Q249"/>
    <mergeCell ref="C270:Q270"/>
    <mergeCell ref="C269:Q269"/>
    <mergeCell ref="P260:Q260"/>
    <mergeCell ref="C265:Q265"/>
    <mergeCell ref="B250:O250"/>
    <mergeCell ref="B264:O264"/>
    <mergeCell ref="B254:O254"/>
    <mergeCell ref="P263:Q263"/>
    <mergeCell ref="B263:O263"/>
    <mergeCell ref="P225:Q225"/>
    <mergeCell ref="P226:Q226"/>
    <mergeCell ref="B241:O241"/>
    <mergeCell ref="P240:Q240"/>
    <mergeCell ref="B245:O245"/>
    <mergeCell ref="P238:Q238"/>
    <mergeCell ref="B233:O233"/>
    <mergeCell ref="P239:Q239"/>
    <mergeCell ref="P227:Q227"/>
    <mergeCell ref="B225:O225"/>
    <mergeCell ref="B226:O226"/>
    <mergeCell ref="P245:Q245"/>
    <mergeCell ref="B234:O234"/>
    <mergeCell ref="B235:O235"/>
    <mergeCell ref="B242:O242"/>
    <mergeCell ref="B230:O230"/>
    <mergeCell ref="P314:Q320"/>
    <mergeCell ref="F324:J324"/>
    <mergeCell ref="A321:O322"/>
    <mergeCell ref="K324:N324"/>
    <mergeCell ref="B345:O345"/>
    <mergeCell ref="B361:O361"/>
    <mergeCell ref="B362:O362"/>
    <mergeCell ref="P361:Q361"/>
    <mergeCell ref="P356:Q356"/>
    <mergeCell ref="B317:E317"/>
    <mergeCell ref="K325:N325"/>
    <mergeCell ref="B326:E326"/>
    <mergeCell ref="F326:J326"/>
    <mergeCell ref="K326:N326"/>
    <mergeCell ref="B327:E327"/>
    <mergeCell ref="F327:J327"/>
    <mergeCell ref="K327:N327"/>
    <mergeCell ref="B325:E325"/>
    <mergeCell ref="B324:E324"/>
    <mergeCell ref="B274:O274"/>
    <mergeCell ref="P345:Q345"/>
    <mergeCell ref="A512:Q512"/>
    <mergeCell ref="P439:Q439"/>
    <mergeCell ref="B462:O462"/>
    <mergeCell ref="A350:A354"/>
    <mergeCell ref="B350:O350"/>
    <mergeCell ref="B368:O368"/>
    <mergeCell ref="B371:O371"/>
    <mergeCell ref="B404:O404"/>
    <mergeCell ref="P404:Q404"/>
    <mergeCell ref="B405:O405"/>
    <mergeCell ref="P405:Q405"/>
    <mergeCell ref="P376:Q376"/>
    <mergeCell ref="B377:O377"/>
    <mergeCell ref="B378:O378"/>
    <mergeCell ref="P377:Q377"/>
    <mergeCell ref="P462:Q462"/>
    <mergeCell ref="P461:Q461"/>
    <mergeCell ref="C354:O354"/>
    <mergeCell ref="P364:Q364"/>
    <mergeCell ref="B346:O346"/>
    <mergeCell ref="B351:O351"/>
    <mergeCell ref="B352:O352"/>
    <mergeCell ref="B410:O410"/>
    <mergeCell ref="P360:Q360"/>
    <mergeCell ref="B414:O414"/>
    <mergeCell ref="B359:O359"/>
    <mergeCell ref="B370:O370"/>
    <mergeCell ref="A22:B22"/>
    <mergeCell ref="C22:E22"/>
    <mergeCell ref="H53:I53"/>
    <mergeCell ref="J53:K53"/>
    <mergeCell ref="L53:M53"/>
    <mergeCell ref="A58:P58"/>
    <mergeCell ref="A57:P57"/>
    <mergeCell ref="A56:P56"/>
    <mergeCell ref="P37:Q37"/>
    <mergeCell ref="A48:B48"/>
    <mergeCell ref="A49:B49"/>
    <mergeCell ref="A50:B50"/>
    <mergeCell ref="A51:B51"/>
    <mergeCell ref="A52:B52"/>
    <mergeCell ref="D49:E49"/>
    <mergeCell ref="D50:E50"/>
    <mergeCell ref="D51:E51"/>
    <mergeCell ref="B41:O41"/>
    <mergeCell ref="B42:O42"/>
    <mergeCell ref="F47:G47"/>
    <mergeCell ref="J47:K47"/>
    <mergeCell ref="A47:B47"/>
    <mergeCell ref="J50:K50"/>
    <mergeCell ref="F49:G49"/>
    <mergeCell ref="A23:B23"/>
    <mergeCell ref="C23:Q23"/>
    <mergeCell ref="A25:B25"/>
    <mergeCell ref="C25:Q25"/>
    <mergeCell ref="A26:B26"/>
    <mergeCell ref="A27:B27"/>
    <mergeCell ref="L27:M27"/>
    <mergeCell ref="F27:G27"/>
    <mergeCell ref="C27:E27"/>
    <mergeCell ref="C26:Q26"/>
    <mergeCell ref="A24:B24"/>
    <mergeCell ref="C24:D24"/>
    <mergeCell ref="A1:Q1"/>
    <mergeCell ref="A2:Q2"/>
    <mergeCell ref="N6:Q6"/>
    <mergeCell ref="C7:Q7"/>
    <mergeCell ref="C8:Q8"/>
    <mergeCell ref="C9:Q9"/>
    <mergeCell ref="D3:Q3"/>
    <mergeCell ref="D4:Q4"/>
    <mergeCell ref="A4:C4"/>
    <mergeCell ref="A6:A9"/>
    <mergeCell ref="B6:C6"/>
    <mergeCell ref="A10:Q10"/>
    <mergeCell ref="F22:I22"/>
    <mergeCell ref="A20:Q20"/>
    <mergeCell ref="A11:Q11"/>
    <mergeCell ref="F48:G48"/>
    <mergeCell ref="J48:K48"/>
    <mergeCell ref="L47:M47"/>
    <mergeCell ref="L48:M48"/>
    <mergeCell ref="H48:I48"/>
    <mergeCell ref="E24:I24"/>
    <mergeCell ref="J24:L24"/>
    <mergeCell ref="M24:Q24"/>
    <mergeCell ref="H27:K27"/>
    <mergeCell ref="N27:Q27"/>
    <mergeCell ref="P34:Q34"/>
    <mergeCell ref="P35:Q35"/>
    <mergeCell ref="B34:O34"/>
    <mergeCell ref="B35:O35"/>
    <mergeCell ref="A29:Q29"/>
    <mergeCell ref="A30:Q30"/>
    <mergeCell ref="A31:Q31"/>
    <mergeCell ref="B36:O36"/>
    <mergeCell ref="B37:O37"/>
    <mergeCell ref="P36:Q36"/>
    <mergeCell ref="F51:G51"/>
    <mergeCell ref="D47:E47"/>
    <mergeCell ref="D48:E48"/>
    <mergeCell ref="P41:Q41"/>
    <mergeCell ref="P42:Q42"/>
    <mergeCell ref="D53:E53"/>
    <mergeCell ref="F53:G53"/>
    <mergeCell ref="A46:N46"/>
    <mergeCell ref="A53:B53"/>
    <mergeCell ref="F52:G52"/>
    <mergeCell ref="D52:E52"/>
    <mergeCell ref="L50:M50"/>
    <mergeCell ref="L51:M51"/>
    <mergeCell ref="L52:M52"/>
    <mergeCell ref="J51:K51"/>
    <mergeCell ref="J52:K52"/>
    <mergeCell ref="H51:I51"/>
    <mergeCell ref="H52:I52"/>
    <mergeCell ref="J49:K49"/>
    <mergeCell ref="L49:M49"/>
    <mergeCell ref="H49:I49"/>
    <mergeCell ref="H50:I50"/>
    <mergeCell ref="F50:G50"/>
    <mergeCell ref="H47:I47"/>
    <mergeCell ref="B115:O115"/>
    <mergeCell ref="B116:O116"/>
    <mergeCell ref="B123:O123"/>
    <mergeCell ref="B120:O120"/>
    <mergeCell ref="B127:O127"/>
    <mergeCell ref="B128:O128"/>
    <mergeCell ref="B119:O119"/>
    <mergeCell ref="B126:O126"/>
    <mergeCell ref="P127:Q127"/>
    <mergeCell ref="P128:Q128"/>
    <mergeCell ref="P126:Q126"/>
    <mergeCell ref="B121:O121"/>
    <mergeCell ref="P121:Q121"/>
    <mergeCell ref="B122:O122"/>
    <mergeCell ref="P122:Q122"/>
    <mergeCell ref="A134:A140"/>
    <mergeCell ref="P106:Q106"/>
    <mergeCell ref="P101:Q101"/>
    <mergeCell ref="P144:Q144"/>
    <mergeCell ref="B103:O103"/>
    <mergeCell ref="P95:Q95"/>
    <mergeCell ref="B88:O88"/>
    <mergeCell ref="P88:Q88"/>
    <mergeCell ref="B87:O87"/>
    <mergeCell ref="P87:Q87"/>
    <mergeCell ref="B124:O124"/>
    <mergeCell ref="P125:Q125"/>
    <mergeCell ref="P112:Q112"/>
    <mergeCell ref="B112:O112"/>
    <mergeCell ref="P115:Q115"/>
    <mergeCell ref="P119:Q119"/>
    <mergeCell ref="P109:Q109"/>
    <mergeCell ref="B109:O109"/>
    <mergeCell ref="P123:Q123"/>
    <mergeCell ref="P124:Q124"/>
    <mergeCell ref="B125:O125"/>
    <mergeCell ref="B129:O129"/>
    <mergeCell ref="P116:Q116"/>
    <mergeCell ref="P120:Q120"/>
    <mergeCell ref="B133:O133"/>
    <mergeCell ref="B131:O131"/>
    <mergeCell ref="B132:O132"/>
    <mergeCell ref="B158:O158"/>
    <mergeCell ref="B134:O134"/>
    <mergeCell ref="B142:O142"/>
    <mergeCell ref="B144:O144"/>
    <mergeCell ref="B148:O148"/>
    <mergeCell ref="B130:O130"/>
    <mergeCell ref="B143:O143"/>
    <mergeCell ref="B151:O151"/>
    <mergeCell ref="B141:O141"/>
    <mergeCell ref="B150:O150"/>
    <mergeCell ref="B145:O145"/>
    <mergeCell ref="B146:O146"/>
    <mergeCell ref="B147:O147"/>
    <mergeCell ref="P493:Q493"/>
    <mergeCell ref="P479:Q486"/>
    <mergeCell ref="P158:Q158"/>
    <mergeCell ref="P145:Q145"/>
    <mergeCell ref="P146:Q146"/>
    <mergeCell ref="P147:Q147"/>
    <mergeCell ref="P129:Q129"/>
    <mergeCell ref="P130:Q130"/>
    <mergeCell ref="P133:Q133"/>
    <mergeCell ref="P131:Q131"/>
    <mergeCell ref="P143:Q143"/>
    <mergeCell ref="P134:Q140"/>
    <mergeCell ref="P151:Q151"/>
    <mergeCell ref="P132:Q132"/>
    <mergeCell ref="P141:Q141"/>
    <mergeCell ref="P142:Q142"/>
    <mergeCell ref="P150:Q150"/>
    <mergeCell ref="P452:Q452"/>
    <mergeCell ref="P321:Q342"/>
    <mergeCell ref="B348:Q348"/>
    <mergeCell ref="P346:Q346"/>
    <mergeCell ref="B363:O363"/>
    <mergeCell ref="P362:Q362"/>
    <mergeCell ref="P363:Q363"/>
    <mergeCell ref="B106:O106"/>
    <mergeCell ref="P160:Q160"/>
    <mergeCell ref="A525:Q525"/>
    <mergeCell ref="P464:Q464"/>
    <mergeCell ref="P487:Q487"/>
    <mergeCell ref="B479:O479"/>
    <mergeCell ref="B494:O494"/>
    <mergeCell ref="B463:O463"/>
    <mergeCell ref="B464:O464"/>
    <mergeCell ref="B481:O481"/>
    <mergeCell ref="B485:O485"/>
    <mergeCell ref="B514:O516"/>
    <mergeCell ref="P477:Q477"/>
    <mergeCell ref="B493:O493"/>
    <mergeCell ref="B488:O488"/>
    <mergeCell ref="B482:O482"/>
    <mergeCell ref="P488:Q488"/>
    <mergeCell ref="P489:Q489"/>
    <mergeCell ref="B483:O483"/>
    <mergeCell ref="B487:O487"/>
    <mergeCell ref="B473:O473"/>
    <mergeCell ref="B469:O469"/>
    <mergeCell ref="P469:Q469"/>
    <mergeCell ref="A522:Q522"/>
    <mergeCell ref="A253:A257"/>
    <mergeCell ref="F319:J319"/>
    <mergeCell ref="B316:E316"/>
    <mergeCell ref="F318:J318"/>
    <mergeCell ref="K318:N318"/>
    <mergeCell ref="B318:E318"/>
    <mergeCell ref="B260:O260"/>
    <mergeCell ref="K317:N317"/>
    <mergeCell ref="K319:N319"/>
    <mergeCell ref="A314:O314"/>
    <mergeCell ref="F316:J316"/>
    <mergeCell ref="G309:H311"/>
    <mergeCell ref="F302:G302"/>
    <mergeCell ref="K302:L302"/>
    <mergeCell ref="D301:E301"/>
    <mergeCell ref="C267:Q267"/>
    <mergeCell ref="P264:Q264"/>
    <mergeCell ref="P257:Q257"/>
    <mergeCell ref="B256:O256"/>
    <mergeCell ref="P256:Q256"/>
    <mergeCell ref="D302:E302"/>
    <mergeCell ref="M302:P302"/>
    <mergeCell ref="H302:I302"/>
    <mergeCell ref="F303:I303"/>
    <mergeCell ref="P86:Q86"/>
    <mergeCell ref="B86:O86"/>
    <mergeCell ref="P92:Q92"/>
    <mergeCell ref="B92:O92"/>
    <mergeCell ref="P103:Q103"/>
    <mergeCell ref="B101:O101"/>
    <mergeCell ref="B102:O102"/>
    <mergeCell ref="B98:O98"/>
    <mergeCell ref="P102:Q102"/>
    <mergeCell ref="B95:O95"/>
    <mergeCell ref="P98:Q98"/>
    <mergeCell ref="B89:O89"/>
    <mergeCell ref="P89:Q89"/>
    <mergeCell ref="A479:A486"/>
    <mergeCell ref="B161:O161"/>
    <mergeCell ref="B162:O162"/>
    <mergeCell ref="B353:O353"/>
    <mergeCell ref="A190:A197"/>
    <mergeCell ref="A185:A187"/>
    <mergeCell ref="B169:O169"/>
    <mergeCell ref="A163:A168"/>
    <mergeCell ref="C166:O166"/>
    <mergeCell ref="B167:O167"/>
    <mergeCell ref="B168:O168"/>
    <mergeCell ref="C164:O164"/>
    <mergeCell ref="C165:O165"/>
    <mergeCell ref="B178:O178"/>
    <mergeCell ref="B179:O179"/>
    <mergeCell ref="B186:O186"/>
    <mergeCell ref="B172:O172"/>
    <mergeCell ref="B409:O409"/>
    <mergeCell ref="B384:O384"/>
    <mergeCell ref="B394:O394"/>
    <mergeCell ref="B381:O381"/>
    <mergeCell ref="B431:O431"/>
    <mergeCell ref="B200:O200"/>
    <mergeCell ref="B239:O239"/>
    <mergeCell ref="P407:Q407"/>
    <mergeCell ref="P396:Q396"/>
    <mergeCell ref="B397:O397"/>
    <mergeCell ref="P397:Q397"/>
    <mergeCell ref="P406:Q406"/>
    <mergeCell ref="P394:Q394"/>
    <mergeCell ref="P366:Q366"/>
    <mergeCell ref="B355:O355"/>
    <mergeCell ref="B356:O356"/>
    <mergeCell ref="P359:Q359"/>
    <mergeCell ref="P389:Q389"/>
    <mergeCell ref="B390:O390"/>
    <mergeCell ref="P390:Q390"/>
    <mergeCell ref="B391:O391"/>
    <mergeCell ref="P391:Q391"/>
    <mergeCell ref="B392:O392"/>
    <mergeCell ref="P369:Q369"/>
    <mergeCell ref="B366:O366"/>
    <mergeCell ref="P378:Q378"/>
    <mergeCell ref="B372:O372"/>
    <mergeCell ref="P372:Q372"/>
    <mergeCell ref="B386:O386"/>
    <mergeCell ref="P386:Q386"/>
    <mergeCell ref="P370:Q370"/>
    <mergeCell ref="B395:O395"/>
    <mergeCell ref="A336:O336"/>
    <mergeCell ref="A337:O341"/>
    <mergeCell ref="B385:O385"/>
    <mergeCell ref="P385:Q385"/>
    <mergeCell ref="P395:Q395"/>
    <mergeCell ref="B396:O396"/>
    <mergeCell ref="P365:Q365"/>
    <mergeCell ref="B398:O398"/>
    <mergeCell ref="P398:Q398"/>
    <mergeCell ref="P350:Q354"/>
    <mergeCell ref="P368:Q368"/>
    <mergeCell ref="P367:Q367"/>
    <mergeCell ref="P392:Q392"/>
    <mergeCell ref="P393:Q393"/>
    <mergeCell ref="P380:Q380"/>
    <mergeCell ref="B383:O383"/>
    <mergeCell ref="P381:Q381"/>
    <mergeCell ref="P384:Q384"/>
    <mergeCell ref="B380:O380"/>
    <mergeCell ref="B389:O389"/>
    <mergeCell ref="B160:O160"/>
    <mergeCell ref="B367:O367"/>
    <mergeCell ref="P383:Q383"/>
    <mergeCell ref="B379:O379"/>
    <mergeCell ref="P382:Q382"/>
    <mergeCell ref="P379:Q379"/>
    <mergeCell ref="B382:O382"/>
    <mergeCell ref="B278:O278"/>
    <mergeCell ref="P375:Q375"/>
    <mergeCell ref="B375:O375"/>
    <mergeCell ref="B369:O369"/>
    <mergeCell ref="B376:O376"/>
    <mergeCell ref="P371:Q371"/>
    <mergeCell ref="F317:J317"/>
    <mergeCell ref="P254:Q254"/>
    <mergeCell ref="B255:O255"/>
    <mergeCell ref="P255:Q255"/>
    <mergeCell ref="B257:O257"/>
    <mergeCell ref="B360:O360"/>
    <mergeCell ref="P161:Q161"/>
    <mergeCell ref="P233:Q233"/>
    <mergeCell ref="P173:Q173"/>
    <mergeCell ref="P182:Q182"/>
    <mergeCell ref="P179:Q179"/>
    <mergeCell ref="B175:O175"/>
    <mergeCell ref="P163:Q168"/>
    <mergeCell ref="P169:Q169"/>
    <mergeCell ref="B163:O163"/>
    <mergeCell ref="P193:Q193"/>
    <mergeCell ref="B170:O170"/>
    <mergeCell ref="P170:Q170"/>
    <mergeCell ref="P194:Q194"/>
    <mergeCell ref="P185:Q187"/>
    <mergeCell ref="P191:Q191"/>
    <mergeCell ref="B182:O182"/>
    <mergeCell ref="B187:O187"/>
    <mergeCell ref="B185:O185"/>
    <mergeCell ref="C194:O194"/>
    <mergeCell ref="B248:O248"/>
    <mergeCell ref="P248:Q248"/>
    <mergeCell ref="P234:Q234"/>
    <mergeCell ref="B478:O478"/>
    <mergeCell ref="P478:Q478"/>
    <mergeCell ref="B471:O471"/>
    <mergeCell ref="P471:Q471"/>
    <mergeCell ref="P449:Q449"/>
    <mergeCell ref="B450:O450"/>
    <mergeCell ref="P450:Q450"/>
    <mergeCell ref="B451:O451"/>
    <mergeCell ref="P451:Q451"/>
    <mergeCell ref="B467:O467"/>
    <mergeCell ref="P467:Q467"/>
    <mergeCell ref="B468:O468"/>
    <mergeCell ref="P468:Q468"/>
    <mergeCell ref="P463:Q463"/>
    <mergeCell ref="B452:O452"/>
    <mergeCell ref="B457:O457"/>
    <mergeCell ref="P457:Q457"/>
    <mergeCell ref="B458:O458"/>
    <mergeCell ref="B411:O411"/>
    <mergeCell ref="P411:Q411"/>
    <mergeCell ref="B406:O406"/>
    <mergeCell ref="P458:Q458"/>
    <mergeCell ref="B472:O472"/>
    <mergeCell ref="P472:Q472"/>
    <mergeCell ref="P473:Q473"/>
    <mergeCell ref="B470:O470"/>
    <mergeCell ref="P470:Q470"/>
    <mergeCell ref="P445:Q445"/>
    <mergeCell ref="B477:O477"/>
    <mergeCell ref="B461:O461"/>
    <mergeCell ref="B447:O447"/>
    <mergeCell ref="P453:Q453"/>
    <mergeCell ref="B518:Q521"/>
    <mergeCell ref="B449:O449"/>
    <mergeCell ref="P447:Q447"/>
    <mergeCell ref="B448:O448"/>
    <mergeCell ref="P448:Q448"/>
    <mergeCell ref="B441:O441"/>
    <mergeCell ref="B439:O439"/>
    <mergeCell ref="B437:O437"/>
    <mergeCell ref="P441:Q441"/>
    <mergeCell ref="P494:Q494"/>
    <mergeCell ref="P490:Q490"/>
    <mergeCell ref="B489:O489"/>
    <mergeCell ref="B490:O490"/>
    <mergeCell ref="B480:O480"/>
    <mergeCell ref="B486:O486"/>
    <mergeCell ref="B445:O445"/>
    <mergeCell ref="P443:Q443"/>
    <mergeCell ref="B456:O456"/>
    <mergeCell ref="P456:Q456"/>
    <mergeCell ref="B504:O504"/>
    <mergeCell ref="P504:Q504"/>
    <mergeCell ref="B507:O507"/>
    <mergeCell ref="P507:Q507"/>
    <mergeCell ref="B508:O508"/>
    <mergeCell ref="A214:A217"/>
    <mergeCell ref="P355:Q355"/>
    <mergeCell ref="P203:Q203"/>
    <mergeCell ref="P242:Q242"/>
    <mergeCell ref="P235:Q235"/>
    <mergeCell ref="P201:Q201"/>
    <mergeCell ref="P211:Q211"/>
    <mergeCell ref="B240:O240"/>
    <mergeCell ref="B238:O238"/>
    <mergeCell ref="P220:Q220"/>
    <mergeCell ref="P222:Q222"/>
    <mergeCell ref="B220:O220"/>
    <mergeCell ref="B222:O222"/>
    <mergeCell ref="B201:O201"/>
    <mergeCell ref="B203:O203"/>
    <mergeCell ref="B215:O215"/>
    <mergeCell ref="P215:Q215"/>
    <mergeCell ref="B216:O216"/>
    <mergeCell ref="P216:Q216"/>
    <mergeCell ref="B217:O217"/>
    <mergeCell ref="P217:Q217"/>
    <mergeCell ref="B202:O202"/>
    <mergeCell ref="P202:Q202"/>
    <mergeCell ref="B211:O211"/>
    <mergeCell ref="P508:Q508"/>
    <mergeCell ref="B497:O497"/>
    <mergeCell ref="P497:Q497"/>
    <mergeCell ref="B498:O498"/>
    <mergeCell ref="P498:Q498"/>
    <mergeCell ref="B499:O499"/>
    <mergeCell ref="P499:Q499"/>
    <mergeCell ref="B500:O500"/>
    <mergeCell ref="P500:Q500"/>
    <mergeCell ref="B503:O503"/>
    <mergeCell ref="P503:Q503"/>
  </mergeCells>
  <phoneticPr fontId="6"/>
  <printOptions horizontalCentered="1"/>
  <pageMargins left="0.51181102362204722" right="0.39370078740157483" top="0.51181102362204722" bottom="0.51181102362204722" header="0.31496062992125984" footer="0.31496062992125984"/>
  <pageSetup paperSize="9" fitToHeight="0" orientation="portrait" r:id="rId1"/>
  <headerFooter>
    <oddFooter>&amp;C- &amp;P -</oddFooter>
    <firstHeader>&amp;R&amp;10H30運営状況点検書（居宅介護支援）
鎌倉市に所在する事業所用</firstHeader>
    <firstFooter>&amp;C- &amp;P -</firstFooter>
  </headerFooter>
  <rowBreaks count="27" manualBreakCount="27">
    <brk id="27" max="16383" man="1"/>
    <brk id="44" max="16383" man="1"/>
    <brk id="59" max="16383" man="1"/>
    <brk id="81" max="16383" man="1"/>
    <brk id="99" max="16383" man="1"/>
    <brk id="122" max="16383" man="1"/>
    <brk id="131" max="16383" man="1"/>
    <brk id="146" max="16383" man="1"/>
    <brk id="151" max="16383" man="1"/>
    <brk id="159" max="16383" man="1"/>
    <brk id="188" max="16383" man="1"/>
    <brk id="208" max="16383" man="1"/>
    <brk id="231" max="16383" man="1"/>
    <brk id="249" max="16383" man="1"/>
    <brk id="275" max="16383" man="1"/>
    <brk id="292" max="16383" man="1"/>
    <brk id="312" max="16383" man="1"/>
    <brk id="343" max="16383" man="1"/>
    <brk id="367" max="16383" man="1"/>
    <brk id="401" max="16383" man="1"/>
    <brk id="417" max="16383" man="1"/>
    <brk id="434" max="16383" man="1"/>
    <brk id="454" max="16383" man="1"/>
    <brk id="471" max="16383" man="1"/>
    <brk id="486" max="16383" man="1"/>
    <brk id="501" max="16383" man="1"/>
    <brk id="522"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4</xdr:col>
                    <xdr:colOff>317500</xdr:colOff>
                    <xdr:row>24</xdr:row>
                    <xdr:rowOff>127000</xdr:rowOff>
                  </from>
                  <to>
                    <xdr:col>5</xdr:col>
                    <xdr:colOff>292100</xdr:colOff>
                    <xdr:row>24</xdr:row>
                    <xdr:rowOff>342900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from>
                    <xdr:col>9</xdr:col>
                    <xdr:colOff>50800</xdr:colOff>
                    <xdr:row>24</xdr:row>
                    <xdr:rowOff>114300</xdr:rowOff>
                  </from>
                  <to>
                    <xdr:col>10</xdr:col>
                    <xdr:colOff>25400</xdr:colOff>
                    <xdr:row>24</xdr:row>
                    <xdr:rowOff>330200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8"/>
  <sheetViews>
    <sheetView view="pageBreakPreview" topLeftCell="A19" zoomScaleNormal="100" zoomScaleSheetLayoutView="100" workbookViewId="0">
      <selection activeCell="L3" sqref="L3"/>
    </sheetView>
  </sheetViews>
  <sheetFormatPr defaultRowHeight="13" x14ac:dyDescent="0.2"/>
  <cols>
    <col min="1" max="6" width="9.453125" customWidth="1"/>
    <col min="7" max="9" width="9.36328125" customWidth="1"/>
    <col min="12" max="12" width="14.1796875" customWidth="1"/>
    <col min="257" max="262" width="9.453125" customWidth="1"/>
    <col min="263" max="265" width="9.36328125" customWidth="1"/>
    <col min="268" max="268" width="14.1796875" customWidth="1"/>
    <col min="513" max="518" width="9.453125" customWidth="1"/>
    <col min="519" max="521" width="9.36328125" customWidth="1"/>
    <col min="524" max="524" width="14.1796875" customWidth="1"/>
    <col min="769" max="774" width="9.453125" customWidth="1"/>
    <col min="775" max="777" width="9.36328125" customWidth="1"/>
    <col min="780" max="780" width="14.1796875" customWidth="1"/>
    <col min="1025" max="1030" width="9.453125" customWidth="1"/>
    <col min="1031" max="1033" width="9.36328125" customWidth="1"/>
    <col min="1036" max="1036" width="14.1796875" customWidth="1"/>
    <col min="1281" max="1286" width="9.453125" customWidth="1"/>
    <col min="1287" max="1289" width="9.36328125" customWidth="1"/>
    <col min="1292" max="1292" width="14.1796875" customWidth="1"/>
    <col min="1537" max="1542" width="9.453125" customWidth="1"/>
    <col min="1543" max="1545" width="9.36328125" customWidth="1"/>
    <col min="1548" max="1548" width="14.1796875" customWidth="1"/>
    <col min="1793" max="1798" width="9.453125" customWidth="1"/>
    <col min="1799" max="1801" width="9.36328125" customWidth="1"/>
    <col min="1804" max="1804" width="14.1796875" customWidth="1"/>
    <col min="2049" max="2054" width="9.453125" customWidth="1"/>
    <col min="2055" max="2057" width="9.36328125" customWidth="1"/>
    <col min="2060" max="2060" width="14.1796875" customWidth="1"/>
    <col min="2305" max="2310" width="9.453125" customWidth="1"/>
    <col min="2311" max="2313" width="9.36328125" customWidth="1"/>
    <col min="2316" max="2316" width="14.1796875" customWidth="1"/>
    <col min="2561" max="2566" width="9.453125" customWidth="1"/>
    <col min="2567" max="2569" width="9.36328125" customWidth="1"/>
    <col min="2572" max="2572" width="14.1796875" customWidth="1"/>
    <col min="2817" max="2822" width="9.453125" customWidth="1"/>
    <col min="2823" max="2825" width="9.36328125" customWidth="1"/>
    <col min="2828" max="2828" width="14.1796875" customWidth="1"/>
    <col min="3073" max="3078" width="9.453125" customWidth="1"/>
    <col min="3079" max="3081" width="9.36328125" customWidth="1"/>
    <col min="3084" max="3084" width="14.1796875" customWidth="1"/>
    <col min="3329" max="3334" width="9.453125" customWidth="1"/>
    <col min="3335" max="3337" width="9.36328125" customWidth="1"/>
    <col min="3340" max="3340" width="14.1796875" customWidth="1"/>
    <col min="3585" max="3590" width="9.453125" customWidth="1"/>
    <col min="3591" max="3593" width="9.36328125" customWidth="1"/>
    <col min="3596" max="3596" width="14.1796875" customWidth="1"/>
    <col min="3841" max="3846" width="9.453125" customWidth="1"/>
    <col min="3847" max="3849" width="9.36328125" customWidth="1"/>
    <col min="3852" max="3852" width="14.1796875" customWidth="1"/>
    <col min="4097" max="4102" width="9.453125" customWidth="1"/>
    <col min="4103" max="4105" width="9.36328125" customWidth="1"/>
    <col min="4108" max="4108" width="14.1796875" customWidth="1"/>
    <col min="4353" max="4358" width="9.453125" customWidth="1"/>
    <col min="4359" max="4361" width="9.36328125" customWidth="1"/>
    <col min="4364" max="4364" width="14.1796875" customWidth="1"/>
    <col min="4609" max="4614" width="9.453125" customWidth="1"/>
    <col min="4615" max="4617" width="9.36328125" customWidth="1"/>
    <col min="4620" max="4620" width="14.1796875" customWidth="1"/>
    <col min="4865" max="4870" width="9.453125" customWidth="1"/>
    <col min="4871" max="4873" width="9.36328125" customWidth="1"/>
    <col min="4876" max="4876" width="14.1796875" customWidth="1"/>
    <col min="5121" max="5126" width="9.453125" customWidth="1"/>
    <col min="5127" max="5129" width="9.36328125" customWidth="1"/>
    <col min="5132" max="5132" width="14.1796875" customWidth="1"/>
    <col min="5377" max="5382" width="9.453125" customWidth="1"/>
    <col min="5383" max="5385" width="9.36328125" customWidth="1"/>
    <col min="5388" max="5388" width="14.1796875" customWidth="1"/>
    <col min="5633" max="5638" width="9.453125" customWidth="1"/>
    <col min="5639" max="5641" width="9.36328125" customWidth="1"/>
    <col min="5644" max="5644" width="14.1796875" customWidth="1"/>
    <col min="5889" max="5894" width="9.453125" customWidth="1"/>
    <col min="5895" max="5897" width="9.36328125" customWidth="1"/>
    <col min="5900" max="5900" width="14.1796875" customWidth="1"/>
    <col min="6145" max="6150" width="9.453125" customWidth="1"/>
    <col min="6151" max="6153" width="9.36328125" customWidth="1"/>
    <col min="6156" max="6156" width="14.1796875" customWidth="1"/>
    <col min="6401" max="6406" width="9.453125" customWidth="1"/>
    <col min="6407" max="6409" width="9.36328125" customWidth="1"/>
    <col min="6412" max="6412" width="14.1796875" customWidth="1"/>
    <col min="6657" max="6662" width="9.453125" customWidth="1"/>
    <col min="6663" max="6665" width="9.36328125" customWidth="1"/>
    <col min="6668" max="6668" width="14.1796875" customWidth="1"/>
    <col min="6913" max="6918" width="9.453125" customWidth="1"/>
    <col min="6919" max="6921" width="9.36328125" customWidth="1"/>
    <col min="6924" max="6924" width="14.1796875" customWidth="1"/>
    <col min="7169" max="7174" width="9.453125" customWidth="1"/>
    <col min="7175" max="7177" width="9.36328125" customWidth="1"/>
    <col min="7180" max="7180" width="14.1796875" customWidth="1"/>
    <col min="7425" max="7430" width="9.453125" customWidth="1"/>
    <col min="7431" max="7433" width="9.36328125" customWidth="1"/>
    <col min="7436" max="7436" width="14.1796875" customWidth="1"/>
    <col min="7681" max="7686" width="9.453125" customWidth="1"/>
    <col min="7687" max="7689" width="9.36328125" customWidth="1"/>
    <col min="7692" max="7692" width="14.1796875" customWidth="1"/>
    <col min="7937" max="7942" width="9.453125" customWidth="1"/>
    <col min="7943" max="7945" width="9.36328125" customWidth="1"/>
    <col min="7948" max="7948" width="14.1796875" customWidth="1"/>
    <col min="8193" max="8198" width="9.453125" customWidth="1"/>
    <col min="8199" max="8201" width="9.36328125" customWidth="1"/>
    <col min="8204" max="8204" width="14.1796875" customWidth="1"/>
    <col min="8449" max="8454" width="9.453125" customWidth="1"/>
    <col min="8455" max="8457" width="9.36328125" customWidth="1"/>
    <col min="8460" max="8460" width="14.1796875" customWidth="1"/>
    <col min="8705" max="8710" width="9.453125" customWidth="1"/>
    <col min="8711" max="8713" width="9.36328125" customWidth="1"/>
    <col min="8716" max="8716" width="14.1796875" customWidth="1"/>
    <col min="8961" max="8966" width="9.453125" customWidth="1"/>
    <col min="8967" max="8969" width="9.36328125" customWidth="1"/>
    <col min="8972" max="8972" width="14.1796875" customWidth="1"/>
    <col min="9217" max="9222" width="9.453125" customWidth="1"/>
    <col min="9223" max="9225" width="9.36328125" customWidth="1"/>
    <col min="9228" max="9228" width="14.1796875" customWidth="1"/>
    <col min="9473" max="9478" width="9.453125" customWidth="1"/>
    <col min="9479" max="9481" width="9.36328125" customWidth="1"/>
    <col min="9484" max="9484" width="14.1796875" customWidth="1"/>
    <col min="9729" max="9734" width="9.453125" customWidth="1"/>
    <col min="9735" max="9737" width="9.36328125" customWidth="1"/>
    <col min="9740" max="9740" width="14.1796875" customWidth="1"/>
    <col min="9985" max="9990" width="9.453125" customWidth="1"/>
    <col min="9991" max="9993" width="9.36328125" customWidth="1"/>
    <col min="9996" max="9996" width="14.1796875" customWidth="1"/>
    <col min="10241" max="10246" width="9.453125" customWidth="1"/>
    <col min="10247" max="10249" width="9.36328125" customWidth="1"/>
    <col min="10252" max="10252" width="14.1796875" customWidth="1"/>
    <col min="10497" max="10502" width="9.453125" customWidth="1"/>
    <col min="10503" max="10505" width="9.36328125" customWidth="1"/>
    <col min="10508" max="10508" width="14.1796875" customWidth="1"/>
    <col min="10753" max="10758" width="9.453125" customWidth="1"/>
    <col min="10759" max="10761" width="9.36328125" customWidth="1"/>
    <col min="10764" max="10764" width="14.1796875" customWidth="1"/>
    <col min="11009" max="11014" width="9.453125" customWidth="1"/>
    <col min="11015" max="11017" width="9.36328125" customWidth="1"/>
    <col min="11020" max="11020" width="14.1796875" customWidth="1"/>
    <col min="11265" max="11270" width="9.453125" customWidth="1"/>
    <col min="11271" max="11273" width="9.36328125" customWidth="1"/>
    <col min="11276" max="11276" width="14.1796875" customWidth="1"/>
    <col min="11521" max="11526" width="9.453125" customWidth="1"/>
    <col min="11527" max="11529" width="9.36328125" customWidth="1"/>
    <col min="11532" max="11532" width="14.1796875" customWidth="1"/>
    <col min="11777" max="11782" width="9.453125" customWidth="1"/>
    <col min="11783" max="11785" width="9.36328125" customWidth="1"/>
    <col min="11788" max="11788" width="14.1796875" customWidth="1"/>
    <col min="12033" max="12038" width="9.453125" customWidth="1"/>
    <col min="12039" max="12041" width="9.36328125" customWidth="1"/>
    <col min="12044" max="12044" width="14.1796875" customWidth="1"/>
    <col min="12289" max="12294" width="9.453125" customWidth="1"/>
    <col min="12295" max="12297" width="9.36328125" customWidth="1"/>
    <col min="12300" max="12300" width="14.1796875" customWidth="1"/>
    <col min="12545" max="12550" width="9.453125" customWidth="1"/>
    <col min="12551" max="12553" width="9.36328125" customWidth="1"/>
    <col min="12556" max="12556" width="14.1796875" customWidth="1"/>
    <col min="12801" max="12806" width="9.453125" customWidth="1"/>
    <col min="12807" max="12809" width="9.36328125" customWidth="1"/>
    <col min="12812" max="12812" width="14.1796875" customWidth="1"/>
    <col min="13057" max="13062" width="9.453125" customWidth="1"/>
    <col min="13063" max="13065" width="9.36328125" customWidth="1"/>
    <col min="13068" max="13068" width="14.1796875" customWidth="1"/>
    <col min="13313" max="13318" width="9.453125" customWidth="1"/>
    <col min="13319" max="13321" width="9.36328125" customWidth="1"/>
    <col min="13324" max="13324" width="14.1796875" customWidth="1"/>
    <col min="13569" max="13574" width="9.453125" customWidth="1"/>
    <col min="13575" max="13577" width="9.36328125" customWidth="1"/>
    <col min="13580" max="13580" width="14.1796875" customWidth="1"/>
    <col min="13825" max="13830" width="9.453125" customWidth="1"/>
    <col min="13831" max="13833" width="9.36328125" customWidth="1"/>
    <col min="13836" max="13836" width="14.1796875" customWidth="1"/>
    <col min="14081" max="14086" width="9.453125" customWidth="1"/>
    <col min="14087" max="14089" width="9.36328125" customWidth="1"/>
    <col min="14092" max="14092" width="14.1796875" customWidth="1"/>
    <col min="14337" max="14342" width="9.453125" customWidth="1"/>
    <col min="14343" max="14345" width="9.36328125" customWidth="1"/>
    <col min="14348" max="14348" width="14.1796875" customWidth="1"/>
    <col min="14593" max="14598" width="9.453125" customWidth="1"/>
    <col min="14599" max="14601" width="9.36328125" customWidth="1"/>
    <col min="14604" max="14604" width="14.1796875" customWidth="1"/>
    <col min="14849" max="14854" width="9.453125" customWidth="1"/>
    <col min="14855" max="14857" width="9.36328125" customWidth="1"/>
    <col min="14860" max="14860" width="14.1796875" customWidth="1"/>
    <col min="15105" max="15110" width="9.453125" customWidth="1"/>
    <col min="15111" max="15113" width="9.36328125" customWidth="1"/>
    <col min="15116" max="15116" width="14.1796875" customWidth="1"/>
    <col min="15361" max="15366" width="9.453125" customWidth="1"/>
    <col min="15367" max="15369" width="9.36328125" customWidth="1"/>
    <col min="15372" max="15372" width="14.1796875" customWidth="1"/>
    <col min="15617" max="15622" width="9.453125" customWidth="1"/>
    <col min="15623" max="15625" width="9.36328125" customWidth="1"/>
    <col min="15628" max="15628" width="14.1796875" customWidth="1"/>
    <col min="15873" max="15878" width="9.453125" customWidth="1"/>
    <col min="15879" max="15881" width="9.36328125" customWidth="1"/>
    <col min="15884" max="15884" width="14.1796875" customWidth="1"/>
    <col min="16129" max="16134" width="9.453125" customWidth="1"/>
    <col min="16135" max="16137" width="9.36328125" customWidth="1"/>
    <col min="16140" max="16140" width="14.1796875" customWidth="1"/>
  </cols>
  <sheetData>
    <row r="1" spans="1:13" x14ac:dyDescent="0.2">
      <c r="G1" s="144"/>
      <c r="I1" s="145" t="s">
        <v>307</v>
      </c>
    </row>
    <row r="2" spans="1:13" x14ac:dyDescent="0.2">
      <c r="I2" s="21"/>
    </row>
    <row r="3" spans="1:13" ht="26.25" customHeight="1" x14ac:dyDescent="0.2">
      <c r="A3" s="838" t="s">
        <v>237</v>
      </c>
      <c r="B3" s="838"/>
      <c r="C3" s="838"/>
      <c r="D3" s="838"/>
      <c r="E3" s="838"/>
      <c r="F3" s="838"/>
      <c r="G3" s="838"/>
      <c r="H3" s="838"/>
      <c r="I3" s="838"/>
    </row>
    <row r="4" spans="1:13" ht="14" x14ac:dyDescent="0.2">
      <c r="A4" s="60"/>
      <c r="B4" s="60"/>
      <c r="C4" s="60"/>
      <c r="D4" s="60"/>
      <c r="E4" s="60"/>
      <c r="F4" s="60"/>
      <c r="G4" s="60"/>
      <c r="H4" s="60"/>
      <c r="I4" s="60"/>
    </row>
    <row r="5" spans="1:13" ht="21.75" customHeight="1" x14ac:dyDescent="0.2">
      <c r="A5" s="848" t="s">
        <v>738</v>
      </c>
      <c r="B5" s="848"/>
      <c r="C5" s="848"/>
      <c r="D5" s="848"/>
    </row>
    <row r="6" spans="1:13" x14ac:dyDescent="0.2">
      <c r="A6" s="4"/>
    </row>
    <row r="7" spans="1:13" ht="30" customHeight="1" x14ac:dyDescent="0.2">
      <c r="A7" s="53" t="s">
        <v>134</v>
      </c>
      <c r="B7" s="839"/>
      <c r="C7" s="840"/>
      <c r="D7" s="840"/>
      <c r="E7" s="840"/>
      <c r="F7" s="841"/>
      <c r="G7" s="5" t="s">
        <v>135</v>
      </c>
      <c r="H7" s="842"/>
      <c r="I7" s="843"/>
    </row>
    <row r="8" spans="1:13" ht="30" customHeight="1" x14ac:dyDescent="0.2">
      <c r="A8" s="53" t="s">
        <v>167</v>
      </c>
      <c r="B8" s="22" t="s">
        <v>168</v>
      </c>
      <c r="C8" s="23"/>
      <c r="D8" s="22" t="s">
        <v>169</v>
      </c>
      <c r="E8" s="844"/>
      <c r="F8" s="845"/>
      <c r="G8" s="22" t="s">
        <v>170</v>
      </c>
      <c r="H8" s="846"/>
      <c r="I8" s="847"/>
    </row>
    <row r="9" spans="1:13" x14ac:dyDescent="0.2">
      <c r="A9" s="55"/>
      <c r="B9" s="18"/>
      <c r="C9" s="6"/>
      <c r="D9" s="6"/>
      <c r="E9" s="6"/>
      <c r="F9" s="6"/>
      <c r="G9" s="7"/>
      <c r="H9" s="56"/>
      <c r="I9" s="56"/>
    </row>
    <row r="10" spans="1:13" ht="13.5" customHeight="1" x14ac:dyDescent="0.2">
      <c r="A10" s="837" t="s">
        <v>136</v>
      </c>
      <c r="B10" s="837"/>
      <c r="C10" s="837"/>
      <c r="D10" s="837"/>
      <c r="E10" s="837"/>
      <c r="F10" s="837"/>
      <c r="G10" s="837"/>
      <c r="H10" s="837"/>
      <c r="I10" s="837"/>
    </row>
    <row r="11" spans="1:13" x14ac:dyDescent="0.2">
      <c r="A11" s="837"/>
      <c r="B11" s="837"/>
      <c r="C11" s="837"/>
      <c r="D11" s="837"/>
      <c r="E11" s="837"/>
      <c r="F11" s="837"/>
      <c r="G11" s="837"/>
      <c r="H11" s="837"/>
      <c r="I11" s="837"/>
    </row>
    <row r="12" spans="1:13" x14ac:dyDescent="0.2">
      <c r="A12" s="54"/>
      <c r="B12" s="54"/>
      <c r="C12" s="54"/>
      <c r="D12" s="54"/>
      <c r="E12" s="54"/>
      <c r="F12" s="54"/>
      <c r="G12" s="54"/>
      <c r="H12" s="54"/>
      <c r="I12" s="54"/>
    </row>
    <row r="13" spans="1:13" ht="21.75" customHeight="1" x14ac:dyDescent="0.2">
      <c r="A13" s="1" t="s">
        <v>171</v>
      </c>
    </row>
    <row r="14" spans="1:13" ht="15" customHeight="1" x14ac:dyDescent="0.2">
      <c r="A14" s="849" t="s">
        <v>238</v>
      </c>
      <c r="B14" s="850"/>
      <c r="C14" s="851"/>
      <c r="D14" s="852" t="s">
        <v>239</v>
      </c>
      <c r="E14" s="853"/>
      <c r="F14" s="853"/>
      <c r="G14" s="853"/>
      <c r="H14" s="24"/>
      <c r="I14" s="25"/>
    </row>
    <row r="15" spans="1:13" x14ac:dyDescent="0.2">
      <c r="A15" s="854" t="s">
        <v>172</v>
      </c>
      <c r="B15" s="855"/>
      <c r="C15" s="856"/>
      <c r="D15" s="860" t="s">
        <v>240</v>
      </c>
      <c r="E15" s="861"/>
      <c r="F15" s="862" t="s">
        <v>315</v>
      </c>
      <c r="G15" s="862"/>
      <c r="H15" s="862"/>
      <c r="I15" s="863"/>
      <c r="J15" s="8"/>
      <c r="K15" s="8"/>
      <c r="L15" s="8"/>
      <c r="M15" s="8"/>
    </row>
    <row r="16" spans="1:13" ht="18" customHeight="1" x14ac:dyDescent="0.2">
      <c r="A16" s="857"/>
      <c r="B16" s="858"/>
      <c r="C16" s="859"/>
      <c r="D16" s="864" t="s">
        <v>138</v>
      </c>
      <c r="E16" s="865"/>
      <c r="F16" s="866"/>
      <c r="G16" s="866"/>
      <c r="H16" s="866"/>
      <c r="I16" s="867"/>
    </row>
    <row r="17" spans="1:13" ht="15" customHeight="1" x14ac:dyDescent="0.2">
      <c r="A17" s="849" t="s">
        <v>173</v>
      </c>
      <c r="B17" s="850"/>
      <c r="C17" s="851"/>
      <c r="D17" s="852" t="s">
        <v>137</v>
      </c>
      <c r="E17" s="853"/>
      <c r="F17" s="853"/>
      <c r="G17" s="853"/>
      <c r="H17" s="24"/>
      <c r="I17" s="25"/>
    </row>
    <row r="18" spans="1:13" x14ac:dyDescent="0.2">
      <c r="A18" s="854" t="s">
        <v>172</v>
      </c>
      <c r="B18" s="855"/>
      <c r="C18" s="856"/>
      <c r="D18" s="860" t="s">
        <v>2</v>
      </c>
      <c r="E18" s="861"/>
      <c r="F18" s="862" t="s">
        <v>315</v>
      </c>
      <c r="G18" s="862"/>
      <c r="H18" s="862"/>
      <c r="I18" s="863"/>
      <c r="J18" s="8"/>
      <c r="K18" s="8"/>
      <c r="L18" s="8"/>
      <c r="M18" s="8"/>
    </row>
    <row r="19" spans="1:13" ht="18" customHeight="1" x14ac:dyDescent="0.2">
      <c r="A19" s="857"/>
      <c r="B19" s="858"/>
      <c r="C19" s="859"/>
      <c r="D19" s="864" t="s">
        <v>138</v>
      </c>
      <c r="E19" s="865"/>
      <c r="F19" s="866"/>
      <c r="G19" s="866"/>
      <c r="H19" s="866"/>
      <c r="I19" s="867"/>
    </row>
    <row r="20" spans="1:13" x14ac:dyDescent="0.2">
      <c r="I20" s="8"/>
    </row>
    <row r="21" spans="1:13" ht="21" customHeight="1" thickBot="1" x14ac:dyDescent="0.25">
      <c r="A21" s="1" t="s">
        <v>174</v>
      </c>
    </row>
    <row r="22" spans="1:13" ht="26.25" customHeight="1" x14ac:dyDescent="0.2">
      <c r="A22" s="875" t="s">
        <v>139</v>
      </c>
      <c r="B22" s="877" t="s">
        <v>140</v>
      </c>
      <c r="C22" s="26" t="s">
        <v>141</v>
      </c>
      <c r="D22" s="9"/>
      <c r="E22" s="879" t="s">
        <v>142</v>
      </c>
      <c r="F22" s="26" t="s">
        <v>141</v>
      </c>
      <c r="G22" s="10"/>
      <c r="H22" s="887" t="s">
        <v>143</v>
      </c>
      <c r="I22" s="868">
        <f>SUM(D22,D23,G22,G23)</f>
        <v>0</v>
      </c>
    </row>
    <row r="23" spans="1:13" ht="26.25" customHeight="1" thickBot="1" x14ac:dyDescent="0.25">
      <c r="A23" s="876"/>
      <c r="B23" s="878"/>
      <c r="C23" s="26" t="s">
        <v>241</v>
      </c>
      <c r="D23" s="11"/>
      <c r="E23" s="880"/>
      <c r="F23" s="26" t="s">
        <v>241</v>
      </c>
      <c r="G23" s="10"/>
      <c r="H23" s="888"/>
      <c r="I23" s="869"/>
    </row>
    <row r="24" spans="1:13" ht="30" customHeight="1" x14ac:dyDescent="0.2">
      <c r="A24" s="870" t="s">
        <v>242</v>
      </c>
      <c r="B24" s="870"/>
      <c r="C24" s="870"/>
      <c r="D24" s="870"/>
      <c r="E24" s="870"/>
      <c r="F24" s="870"/>
      <c r="G24" s="870"/>
      <c r="H24" s="870"/>
      <c r="I24" s="870"/>
    </row>
    <row r="26" spans="1:13" ht="19.5" customHeight="1" x14ac:dyDescent="0.2">
      <c r="A26" s="211" t="s">
        <v>31</v>
      </c>
      <c r="B26" s="30"/>
      <c r="C26" s="30"/>
    </row>
    <row r="27" spans="1:13" ht="13.5" thickBot="1" x14ac:dyDescent="0.25">
      <c r="A27" s="211" t="s">
        <v>739</v>
      </c>
      <c r="B27" s="30"/>
      <c r="C27" s="30"/>
    </row>
    <row r="28" spans="1:13" ht="57" customHeight="1" thickBot="1" x14ac:dyDescent="0.25">
      <c r="A28" s="881" t="s">
        <v>175</v>
      </c>
      <c r="B28" s="882"/>
      <c r="C28" s="27"/>
      <c r="D28" s="883" t="s">
        <v>243</v>
      </c>
      <c r="E28" s="884"/>
      <c r="F28" s="28"/>
      <c r="G28" s="883" t="s">
        <v>244</v>
      </c>
      <c r="H28" s="885"/>
      <c r="I28" s="29" t="str">
        <f>IF(COUNT(C28,F28)=0,"",C28/F28)</f>
        <v/>
      </c>
    </row>
    <row r="29" spans="1:13" ht="26.25" customHeight="1" x14ac:dyDescent="0.2">
      <c r="A29" s="720" t="s">
        <v>144</v>
      </c>
      <c r="B29" s="721"/>
      <c r="C29" s="722"/>
      <c r="D29" s="881" t="s">
        <v>145</v>
      </c>
      <c r="E29" s="886"/>
      <c r="F29" s="882"/>
      <c r="G29" s="30"/>
      <c r="H29" s="30"/>
      <c r="I29" s="30"/>
    </row>
    <row r="31" spans="1:13" x14ac:dyDescent="0.2">
      <c r="A31" s="1" t="s">
        <v>245</v>
      </c>
    </row>
    <row r="32" spans="1:13" ht="13.5" customHeight="1" x14ac:dyDescent="0.2">
      <c r="A32" s="871"/>
      <c r="B32" s="31" t="s">
        <v>246</v>
      </c>
      <c r="C32" s="32" t="s">
        <v>247</v>
      </c>
      <c r="D32" s="32" t="s">
        <v>248</v>
      </c>
      <c r="E32" s="32" t="s">
        <v>249</v>
      </c>
      <c r="F32" s="32" t="s">
        <v>250</v>
      </c>
      <c r="G32" s="873" t="s">
        <v>146</v>
      </c>
      <c r="H32" s="12" t="s">
        <v>251</v>
      </c>
    </row>
    <row r="33" spans="1:9" x14ac:dyDescent="0.2">
      <c r="A33" s="872"/>
      <c r="B33" s="13" t="s">
        <v>252</v>
      </c>
      <c r="C33" s="13" t="s">
        <v>252</v>
      </c>
      <c r="D33" s="13" t="s">
        <v>252</v>
      </c>
      <c r="E33" s="13" t="s">
        <v>252</v>
      </c>
      <c r="F33" s="13" t="s">
        <v>252</v>
      </c>
      <c r="G33" s="874"/>
      <c r="H33" s="14" t="s">
        <v>253</v>
      </c>
    </row>
    <row r="34" spans="1:9" ht="24.75" customHeight="1" x14ac:dyDescent="0.2">
      <c r="A34" s="53" t="s">
        <v>316</v>
      </c>
      <c r="B34" s="33"/>
      <c r="C34" s="34"/>
      <c r="D34" s="34"/>
      <c r="E34" s="34"/>
      <c r="F34" s="34"/>
      <c r="G34" s="35">
        <f>SUM(B34:F34)</f>
        <v>0</v>
      </c>
      <c r="H34" s="36" t="str">
        <f>IF(G34=0,"",SUM(D34,E34,F34)/G34*100)</f>
        <v/>
      </c>
    </row>
    <row r="35" spans="1:9" ht="24.75" customHeight="1" x14ac:dyDescent="0.2">
      <c r="A35" s="53" t="s">
        <v>254</v>
      </c>
      <c r="B35" s="33"/>
      <c r="C35" s="34"/>
      <c r="D35" s="34"/>
      <c r="E35" s="34"/>
      <c r="F35" s="34"/>
      <c r="G35" s="35">
        <f>SUM(B35:F35)</f>
        <v>0</v>
      </c>
      <c r="H35" s="36" t="str">
        <f>IF(G35=0,"",SUM(D35,E35,F35)/G35*100)</f>
        <v/>
      </c>
    </row>
    <row r="36" spans="1:9" ht="24.75" customHeight="1" thickBot="1" x14ac:dyDescent="0.25">
      <c r="A36" s="53" t="s">
        <v>254</v>
      </c>
      <c r="B36" s="33"/>
      <c r="C36" s="34"/>
      <c r="D36" s="34"/>
      <c r="E36" s="34"/>
      <c r="F36" s="34"/>
      <c r="G36" s="35">
        <f>SUM(B36:F36)</f>
        <v>0</v>
      </c>
      <c r="H36" s="37" t="str">
        <f>IF(G36=0,"",SUM(D36,E36,F36)/G36*100)</f>
        <v/>
      </c>
    </row>
    <row r="37" spans="1:9" ht="24.75" customHeight="1" thickBot="1" x14ac:dyDescent="0.25">
      <c r="A37" s="30"/>
      <c r="B37" s="30"/>
      <c r="C37" s="30"/>
      <c r="D37" s="30"/>
      <c r="E37" s="30"/>
      <c r="F37" s="846" t="s">
        <v>255</v>
      </c>
      <c r="G37" s="891"/>
      <c r="H37" s="38" t="str">
        <f>IF(COUNT(H34:H36)=0,"",AVERAGE(H34:H36))</f>
        <v/>
      </c>
    </row>
    <row r="38" spans="1:9" ht="6.75" customHeight="1" x14ac:dyDescent="0.2">
      <c r="A38" s="30"/>
      <c r="B38" s="30"/>
      <c r="C38" s="30"/>
      <c r="D38" s="30"/>
      <c r="E38" s="30"/>
      <c r="F38" s="57"/>
      <c r="G38" s="57"/>
      <c r="H38" s="39"/>
    </row>
    <row r="39" spans="1:9" ht="27" customHeight="1" x14ac:dyDescent="0.2">
      <c r="A39" s="892" t="s">
        <v>725</v>
      </c>
      <c r="B39" s="892"/>
      <c r="C39" s="892"/>
      <c r="D39" s="892"/>
      <c r="E39" s="892"/>
      <c r="F39" s="892"/>
      <c r="G39" s="892"/>
      <c r="H39" s="892"/>
      <c r="I39" s="892"/>
    </row>
    <row r="40" spans="1:9" ht="21.75" customHeight="1" x14ac:dyDescent="0.2">
      <c r="A40" s="1" t="s">
        <v>256</v>
      </c>
    </row>
    <row r="41" spans="1:9" ht="18.75" customHeight="1" x14ac:dyDescent="0.2">
      <c r="A41" s="893" t="s">
        <v>257</v>
      </c>
      <c r="B41" s="894"/>
      <c r="C41" s="894"/>
      <c r="D41" s="894"/>
      <c r="E41" s="894"/>
      <c r="F41" s="895"/>
      <c r="G41" s="898" t="s">
        <v>258</v>
      </c>
      <c r="H41" s="899"/>
      <c r="I41" s="900"/>
    </row>
    <row r="42" spans="1:9" ht="45.75" customHeight="1" x14ac:dyDescent="0.2">
      <c r="A42" s="896"/>
      <c r="B42" s="870"/>
      <c r="C42" s="870"/>
      <c r="D42" s="870"/>
      <c r="E42" s="870"/>
      <c r="F42" s="897"/>
      <c r="G42" s="61" t="s">
        <v>147</v>
      </c>
      <c r="H42" s="901" t="s">
        <v>317</v>
      </c>
      <c r="I42" s="902"/>
    </row>
    <row r="43" spans="1:9" ht="18.75" customHeight="1" x14ac:dyDescent="0.2">
      <c r="A43" s="893" t="s">
        <v>148</v>
      </c>
      <c r="B43" s="894"/>
      <c r="C43" s="894"/>
      <c r="D43" s="894"/>
      <c r="E43" s="894"/>
      <c r="F43" s="895"/>
      <c r="G43" s="898" t="s">
        <v>259</v>
      </c>
      <c r="H43" s="899"/>
      <c r="I43" s="900"/>
    </row>
    <row r="44" spans="1:9" ht="13.5" customHeight="1" x14ac:dyDescent="0.2">
      <c r="A44" s="896"/>
      <c r="B44" s="870"/>
      <c r="C44" s="870"/>
      <c r="D44" s="870"/>
      <c r="E44" s="870"/>
      <c r="F44" s="897"/>
      <c r="G44" s="906" t="s">
        <v>149</v>
      </c>
      <c r="H44" s="907"/>
      <c r="I44" s="40"/>
    </row>
    <row r="45" spans="1:9" ht="50.25" customHeight="1" x14ac:dyDescent="0.2">
      <c r="A45" s="903"/>
      <c r="B45" s="904"/>
      <c r="C45" s="904"/>
      <c r="D45" s="904"/>
      <c r="E45" s="904"/>
      <c r="F45" s="905"/>
      <c r="G45" s="908"/>
      <c r="H45" s="909"/>
      <c r="I45" s="910"/>
    </row>
    <row r="46" spans="1:9" ht="51" customHeight="1" x14ac:dyDescent="0.2">
      <c r="A46" s="896" t="s">
        <v>260</v>
      </c>
      <c r="B46" s="870"/>
      <c r="C46" s="870"/>
      <c r="D46" s="870"/>
      <c r="E46" s="870"/>
      <c r="F46" s="897"/>
      <c r="G46" s="911" t="s">
        <v>150</v>
      </c>
      <c r="H46" s="912"/>
      <c r="I46" s="913"/>
    </row>
    <row r="47" spans="1:9" ht="23.25" customHeight="1" x14ac:dyDescent="0.2">
      <c r="A47" s="849" t="s">
        <v>261</v>
      </c>
      <c r="B47" s="850"/>
      <c r="C47" s="850"/>
      <c r="D47" s="850"/>
      <c r="E47" s="850"/>
      <c r="F47" s="851"/>
      <c r="G47" s="62"/>
      <c r="H47" s="63"/>
      <c r="I47" s="64"/>
    </row>
    <row r="48" spans="1:9" ht="19.5" customHeight="1" x14ac:dyDescent="0.2">
      <c r="A48" s="914" t="s">
        <v>151</v>
      </c>
      <c r="B48" s="915"/>
      <c r="C48" s="915"/>
      <c r="D48" s="915"/>
      <c r="E48" s="915"/>
      <c r="F48" s="916"/>
      <c r="G48" s="911" t="s">
        <v>262</v>
      </c>
      <c r="H48" s="912"/>
      <c r="I48" s="913"/>
    </row>
    <row r="49" spans="1:9" ht="26.25" customHeight="1" x14ac:dyDescent="0.2">
      <c r="A49" s="854" t="s">
        <v>1</v>
      </c>
      <c r="B49" s="855"/>
      <c r="C49" s="855"/>
      <c r="D49" s="855"/>
      <c r="E49" s="855"/>
      <c r="F49" s="856"/>
      <c r="G49" s="41" t="s">
        <v>263</v>
      </c>
      <c r="H49" s="889" t="s">
        <v>152</v>
      </c>
      <c r="I49" s="890"/>
    </row>
    <row r="50" spans="1:9" ht="13.5" customHeight="1" x14ac:dyDescent="0.2">
      <c r="A50" s="896" t="s">
        <v>264</v>
      </c>
      <c r="B50" s="870"/>
      <c r="C50" s="870"/>
      <c r="D50" s="870"/>
      <c r="E50" s="870"/>
      <c r="F50" s="897"/>
      <c r="G50" s="911" t="s">
        <v>176</v>
      </c>
      <c r="H50" s="912"/>
      <c r="I50" s="913"/>
    </row>
    <row r="51" spans="1:9" ht="13.5" customHeight="1" x14ac:dyDescent="0.2">
      <c r="A51" s="896"/>
      <c r="B51" s="870"/>
      <c r="C51" s="870"/>
      <c r="D51" s="870"/>
      <c r="E51" s="870"/>
      <c r="F51" s="897"/>
      <c r="G51" s="906" t="s">
        <v>265</v>
      </c>
      <c r="H51" s="907"/>
      <c r="I51" s="919"/>
    </row>
    <row r="52" spans="1:9" ht="40.5" customHeight="1" x14ac:dyDescent="0.2">
      <c r="A52" s="896"/>
      <c r="B52" s="870"/>
      <c r="C52" s="870"/>
      <c r="D52" s="870"/>
      <c r="E52" s="870"/>
      <c r="F52" s="897"/>
      <c r="G52" s="920"/>
      <c r="H52" s="921"/>
      <c r="I52" s="922"/>
    </row>
    <row r="53" spans="1:9" x14ac:dyDescent="0.2">
      <c r="A53" s="896"/>
      <c r="B53" s="870"/>
      <c r="C53" s="870"/>
      <c r="D53" s="870"/>
      <c r="E53" s="870"/>
      <c r="F53" s="897"/>
      <c r="G53" s="920"/>
      <c r="H53" s="921"/>
      <c r="I53" s="922"/>
    </row>
    <row r="54" spans="1:9" ht="13.5" customHeight="1" x14ac:dyDescent="0.2">
      <c r="A54" s="15"/>
      <c r="B54" s="17"/>
      <c r="C54" s="17"/>
      <c r="D54" s="17"/>
      <c r="E54" s="17"/>
      <c r="F54" s="16"/>
      <c r="G54" s="42"/>
      <c r="H54" s="65"/>
      <c r="I54" s="43"/>
    </row>
    <row r="55" spans="1:9" ht="46.5" customHeight="1" x14ac:dyDescent="0.2">
      <c r="A55" s="893" t="s">
        <v>266</v>
      </c>
      <c r="B55" s="850"/>
      <c r="C55" s="850"/>
      <c r="D55" s="850"/>
      <c r="E55" s="850"/>
      <c r="F55" s="851"/>
      <c r="G55" s="198"/>
      <c r="H55" s="67"/>
      <c r="I55" s="68"/>
    </row>
    <row r="56" spans="1:9" ht="48.75" customHeight="1" x14ac:dyDescent="0.2">
      <c r="A56" s="923" t="s">
        <v>267</v>
      </c>
      <c r="B56" s="473"/>
      <c r="C56" s="473"/>
      <c r="D56" s="473"/>
      <c r="E56" s="473"/>
      <c r="F56" s="924"/>
      <c r="G56" s="911" t="s">
        <v>268</v>
      </c>
      <c r="H56" s="912"/>
      <c r="I56" s="913"/>
    </row>
    <row r="57" spans="1:9" ht="24" customHeight="1" x14ac:dyDescent="0.2">
      <c r="A57" s="857" t="s">
        <v>269</v>
      </c>
      <c r="B57" s="858"/>
      <c r="C57" s="858"/>
      <c r="D57" s="858"/>
      <c r="E57" s="858"/>
      <c r="F57" s="859"/>
      <c r="G57" s="66" t="s">
        <v>147</v>
      </c>
      <c r="H57" s="917" t="s">
        <v>315</v>
      </c>
      <c r="I57" s="918"/>
    </row>
    <row r="58" spans="1:9" x14ac:dyDescent="0.2">
      <c r="A58" s="62" t="s">
        <v>480</v>
      </c>
      <c r="B58" s="63"/>
      <c r="C58" s="63"/>
      <c r="D58" s="63"/>
      <c r="E58" s="63"/>
      <c r="F58" s="64"/>
      <c r="G58" s="236"/>
      <c r="H58" s="236"/>
      <c r="I58" s="237"/>
    </row>
    <row r="59" spans="1:9" ht="50.5" customHeight="1" x14ac:dyDescent="0.2">
      <c r="A59" s="923" t="s">
        <v>481</v>
      </c>
      <c r="B59" s="476"/>
      <c r="C59" s="476"/>
      <c r="D59" s="476"/>
      <c r="E59" s="476"/>
      <c r="F59" s="928"/>
      <c r="G59" s="929" t="s">
        <v>150</v>
      </c>
      <c r="H59" s="930"/>
      <c r="I59" s="931"/>
    </row>
    <row r="60" spans="1:9" ht="28" customHeight="1" x14ac:dyDescent="0.2">
      <c r="A60" s="925" t="s">
        <v>482</v>
      </c>
      <c r="B60" s="926"/>
      <c r="C60" s="926"/>
      <c r="D60" s="926"/>
      <c r="E60" s="926"/>
      <c r="F60" s="927"/>
      <c r="G60" s="238" t="s">
        <v>147</v>
      </c>
      <c r="H60" s="932" t="s">
        <v>315</v>
      </c>
      <c r="I60" s="933"/>
    </row>
    <row r="61" spans="1:9" x14ac:dyDescent="0.2">
      <c r="A61" s="62" t="s">
        <v>479</v>
      </c>
      <c r="B61" s="63"/>
      <c r="C61" s="63"/>
      <c r="D61" s="63"/>
      <c r="E61" s="63"/>
      <c r="F61" s="64"/>
      <c r="G61" s="239"/>
      <c r="H61" s="239"/>
      <c r="I61" s="240"/>
    </row>
    <row r="62" spans="1:9" hidden="1" x14ac:dyDescent="0.2">
      <c r="A62" s="939" t="s">
        <v>270</v>
      </c>
      <c r="B62" s="473"/>
      <c r="C62" s="473"/>
      <c r="D62" s="473"/>
      <c r="E62" s="473"/>
      <c r="F62" s="924"/>
      <c r="G62" s="940" t="s">
        <v>150</v>
      </c>
      <c r="H62" s="940"/>
      <c r="I62" s="941"/>
    </row>
    <row r="63" spans="1:9" hidden="1" x14ac:dyDescent="0.2">
      <c r="A63" s="215"/>
      <c r="B63" s="230"/>
      <c r="C63" s="230"/>
      <c r="D63" s="230"/>
      <c r="E63" s="230"/>
      <c r="F63" s="241"/>
      <c r="G63" s="242"/>
      <c r="H63" s="242"/>
      <c r="I63" s="243"/>
    </row>
    <row r="64" spans="1:9" x14ac:dyDescent="0.2">
      <c r="A64" s="939" t="s">
        <v>271</v>
      </c>
      <c r="B64" s="473"/>
      <c r="C64" s="473"/>
      <c r="D64" s="473"/>
      <c r="E64" s="473"/>
      <c r="F64" s="924"/>
      <c r="G64" s="929" t="s">
        <v>262</v>
      </c>
      <c r="H64" s="930"/>
      <c r="I64" s="931"/>
    </row>
    <row r="65" spans="1:9" x14ac:dyDescent="0.2">
      <c r="A65" s="215"/>
      <c r="B65" s="230"/>
      <c r="C65" s="230"/>
      <c r="D65" s="230"/>
      <c r="E65" s="230"/>
      <c r="F65" s="241"/>
      <c r="G65" s="244"/>
      <c r="H65" s="242"/>
      <c r="I65" s="243"/>
    </row>
    <row r="66" spans="1:9" x14ac:dyDescent="0.2">
      <c r="A66" s="245" t="s">
        <v>726</v>
      </c>
      <c r="B66" s="246"/>
      <c r="C66" s="246"/>
      <c r="D66" s="246"/>
      <c r="E66" s="246"/>
      <c r="F66" s="247"/>
      <c r="G66" s="942" t="s">
        <v>532</v>
      </c>
      <c r="H66" s="943"/>
      <c r="I66" s="944"/>
    </row>
    <row r="67" spans="1:9" x14ac:dyDescent="0.2">
      <c r="A67" s="245" t="s">
        <v>533</v>
      </c>
      <c r="B67" s="246"/>
      <c r="C67" s="246"/>
      <c r="D67" s="246"/>
      <c r="E67" s="246"/>
      <c r="F67" s="247"/>
      <c r="G67" s="942"/>
      <c r="H67" s="943"/>
      <c r="I67" s="944"/>
    </row>
    <row r="68" spans="1:9" x14ac:dyDescent="0.2">
      <c r="A68" s="245" t="s">
        <v>534</v>
      </c>
      <c r="B68" s="246"/>
      <c r="C68" s="246"/>
      <c r="D68" s="246"/>
      <c r="E68" s="246"/>
      <c r="F68" s="247"/>
      <c r="G68" s="945"/>
      <c r="H68" s="943"/>
      <c r="I68" s="944"/>
    </row>
    <row r="69" spans="1:9" x14ac:dyDescent="0.2">
      <c r="A69" s="245" t="s">
        <v>535</v>
      </c>
      <c r="B69" s="246"/>
      <c r="C69" s="246"/>
      <c r="D69" s="246"/>
      <c r="E69" s="246"/>
      <c r="F69" s="247"/>
      <c r="G69" s="215"/>
      <c r="H69" s="230"/>
      <c r="I69" s="241"/>
    </row>
    <row r="70" spans="1:9" x14ac:dyDescent="0.2">
      <c r="A70" s="245" t="s">
        <v>727</v>
      </c>
      <c r="B70" s="246"/>
      <c r="C70" s="246"/>
      <c r="D70" s="246"/>
      <c r="E70" s="246"/>
      <c r="F70" s="247"/>
      <c r="G70" s="215"/>
      <c r="H70" s="230"/>
      <c r="I70" s="241"/>
    </row>
    <row r="71" spans="1:9" x14ac:dyDescent="0.2">
      <c r="A71" s="245" t="s">
        <v>533</v>
      </c>
      <c r="B71" s="246"/>
      <c r="C71" s="246"/>
      <c r="D71" s="246"/>
      <c r="E71" s="246"/>
      <c r="F71" s="247"/>
      <c r="G71" s="215"/>
      <c r="H71" s="230"/>
      <c r="I71" s="241"/>
    </row>
    <row r="72" spans="1:9" x14ac:dyDescent="0.2">
      <c r="A72" s="245" t="s">
        <v>534</v>
      </c>
      <c r="B72" s="246"/>
      <c r="C72" s="246"/>
      <c r="D72" s="246"/>
      <c r="E72" s="246"/>
      <c r="F72" s="247"/>
      <c r="G72" s="215"/>
      <c r="H72" s="230"/>
      <c r="I72" s="241"/>
    </row>
    <row r="73" spans="1:9" x14ac:dyDescent="0.2">
      <c r="A73" s="245" t="s">
        <v>535</v>
      </c>
      <c r="B73" s="246"/>
      <c r="C73" s="246"/>
      <c r="D73" s="246"/>
      <c r="E73" s="246"/>
      <c r="F73" s="247"/>
      <c r="G73" s="215"/>
      <c r="H73" s="230"/>
      <c r="I73" s="241"/>
    </row>
    <row r="74" spans="1:9" x14ac:dyDescent="0.2">
      <c r="A74" s="245" t="s">
        <v>727</v>
      </c>
      <c r="B74" s="246"/>
      <c r="C74" s="246"/>
      <c r="D74" s="246"/>
      <c r="E74" s="246"/>
      <c r="F74" s="247"/>
      <c r="G74" s="215"/>
      <c r="H74" s="230"/>
      <c r="I74" s="241"/>
    </row>
    <row r="75" spans="1:9" x14ac:dyDescent="0.2">
      <c r="A75" s="245" t="s">
        <v>533</v>
      </c>
      <c r="B75" s="246"/>
      <c r="C75" s="246"/>
      <c r="D75" s="246"/>
      <c r="E75" s="246"/>
      <c r="F75" s="247"/>
      <c r="G75" s="215"/>
      <c r="H75" s="230"/>
      <c r="I75" s="241"/>
    </row>
    <row r="76" spans="1:9" x14ac:dyDescent="0.2">
      <c r="A76" s="245" t="s">
        <v>534</v>
      </c>
      <c r="B76" s="246"/>
      <c r="C76" s="246"/>
      <c r="D76" s="246"/>
      <c r="E76" s="246"/>
      <c r="F76" s="247"/>
      <c r="G76" s="215"/>
      <c r="H76" s="230"/>
      <c r="I76" s="241"/>
    </row>
    <row r="77" spans="1:9" x14ac:dyDescent="0.2">
      <c r="A77" s="245" t="s">
        <v>535</v>
      </c>
      <c r="B77" s="246"/>
      <c r="C77" s="246"/>
      <c r="D77" s="246"/>
      <c r="E77" s="246"/>
      <c r="F77" s="247"/>
      <c r="G77" s="215"/>
      <c r="H77" s="230"/>
      <c r="I77" s="241"/>
    </row>
    <row r="78" spans="1:9" x14ac:dyDescent="0.2">
      <c r="A78" s="245"/>
      <c r="B78" s="246"/>
      <c r="C78" s="246"/>
      <c r="D78" s="246"/>
      <c r="E78" s="246"/>
      <c r="F78" s="246"/>
      <c r="G78" s="215"/>
      <c r="H78" s="230"/>
      <c r="I78" s="241"/>
    </row>
    <row r="79" spans="1:9" x14ac:dyDescent="0.2">
      <c r="A79" s="248" t="s">
        <v>536</v>
      </c>
      <c r="B79" s="249"/>
      <c r="C79" s="249"/>
      <c r="D79" s="249"/>
      <c r="E79" s="249"/>
      <c r="F79" s="249"/>
      <c r="G79" s="250"/>
      <c r="H79" s="251"/>
      <c r="I79" s="252"/>
    </row>
    <row r="80" spans="1:9" x14ac:dyDescent="0.2">
      <c r="A80" s="30"/>
      <c r="B80" s="30"/>
      <c r="C80" s="30"/>
      <c r="D80" s="30"/>
      <c r="E80" s="30"/>
      <c r="F80" s="30"/>
      <c r="G80" s="30"/>
      <c r="H80" s="30"/>
      <c r="I80" s="30"/>
    </row>
    <row r="81" spans="1:9" x14ac:dyDescent="0.2">
      <c r="A81" s="30" t="s">
        <v>537</v>
      </c>
      <c r="B81" s="65"/>
      <c r="C81" s="65"/>
      <c r="D81" s="65"/>
      <c r="E81" s="65"/>
      <c r="F81" s="65"/>
      <c r="G81" s="65"/>
      <c r="H81" s="65"/>
      <c r="I81" s="30"/>
    </row>
    <row r="82" spans="1:9" x14ac:dyDescent="0.2">
      <c r="A82" s="30" t="s">
        <v>538</v>
      </c>
      <c r="B82" s="30"/>
      <c r="C82" s="30"/>
      <c r="D82" s="30"/>
      <c r="E82" s="30"/>
      <c r="F82" s="30"/>
      <c r="G82" s="30"/>
      <c r="H82" s="30"/>
      <c r="I82" s="30"/>
    </row>
    <row r="83" spans="1:9" ht="13.5" customHeight="1" x14ac:dyDescent="0.2">
      <c r="A83" s="934" t="s">
        <v>483</v>
      </c>
      <c r="B83" s="430"/>
      <c r="C83" s="430"/>
      <c r="D83" s="430"/>
      <c r="E83" s="430"/>
      <c r="F83" s="935"/>
      <c r="G83" s="196"/>
      <c r="H83" s="69"/>
      <c r="I83" s="197"/>
    </row>
    <row r="84" spans="1:9" x14ac:dyDescent="0.2">
      <c r="A84" s="923"/>
      <c r="B84" s="476"/>
      <c r="C84" s="476"/>
      <c r="D84" s="476"/>
      <c r="E84" s="476"/>
      <c r="F84" s="928"/>
      <c r="G84" s="253"/>
      <c r="H84" s="254"/>
      <c r="I84" s="255"/>
    </row>
    <row r="85" spans="1:9" x14ac:dyDescent="0.2">
      <c r="A85" s="923"/>
      <c r="B85" s="476"/>
      <c r="C85" s="476"/>
      <c r="D85" s="476"/>
      <c r="E85" s="476"/>
      <c r="F85" s="928"/>
      <c r="G85" s="929" t="s">
        <v>150</v>
      </c>
      <c r="H85" s="930"/>
      <c r="I85" s="931"/>
    </row>
    <row r="86" spans="1:9" x14ac:dyDescent="0.2">
      <c r="A86" s="923"/>
      <c r="B86" s="476"/>
      <c r="C86" s="476"/>
      <c r="D86" s="476"/>
      <c r="E86" s="476"/>
      <c r="F86" s="928"/>
      <c r="G86" s="44"/>
      <c r="H86" s="45"/>
      <c r="I86" s="46"/>
    </row>
    <row r="87" spans="1:9" x14ac:dyDescent="0.2">
      <c r="A87" s="936"/>
      <c r="B87" s="937"/>
      <c r="C87" s="937"/>
      <c r="D87" s="937"/>
      <c r="E87" s="937"/>
      <c r="F87" s="938"/>
      <c r="G87" s="47"/>
      <c r="H87" s="58"/>
      <c r="I87" s="59"/>
    </row>
    <row r="88" spans="1:9" ht="13.5" customHeight="1" x14ac:dyDescent="0.2">
      <c r="A88" s="923" t="s">
        <v>484</v>
      </c>
      <c r="B88" s="476"/>
      <c r="C88" s="476"/>
      <c r="D88" s="476"/>
      <c r="E88" s="476"/>
      <c r="F88" s="928"/>
      <c r="G88" s="44"/>
      <c r="H88" s="45"/>
      <c r="I88" s="46"/>
    </row>
    <row r="89" spans="1:9" x14ac:dyDescent="0.2">
      <c r="A89" s="923"/>
      <c r="B89" s="476"/>
      <c r="C89" s="476"/>
      <c r="D89" s="476"/>
      <c r="E89" s="476"/>
      <c r="F89" s="928"/>
      <c r="G89" s="253"/>
      <c r="H89" s="254"/>
      <c r="I89" s="255"/>
    </row>
    <row r="90" spans="1:9" x14ac:dyDescent="0.2">
      <c r="A90" s="923"/>
      <c r="B90" s="476"/>
      <c r="C90" s="476"/>
      <c r="D90" s="476"/>
      <c r="E90" s="476"/>
      <c r="F90" s="928"/>
      <c r="G90" s="929" t="s">
        <v>150</v>
      </c>
      <c r="H90" s="930"/>
      <c r="I90" s="931"/>
    </row>
    <row r="91" spans="1:9" x14ac:dyDescent="0.2">
      <c r="A91" s="923"/>
      <c r="B91" s="476"/>
      <c r="C91" s="476"/>
      <c r="D91" s="476"/>
      <c r="E91" s="476"/>
      <c r="F91" s="928"/>
      <c r="G91" s="44"/>
      <c r="H91" s="45"/>
      <c r="I91" s="46"/>
    </row>
    <row r="92" spans="1:9" x14ac:dyDescent="0.2">
      <c r="A92" s="936"/>
      <c r="B92" s="937"/>
      <c r="C92" s="937"/>
      <c r="D92" s="937"/>
      <c r="E92" s="937"/>
      <c r="F92" s="938"/>
      <c r="G92" s="47"/>
      <c r="H92" s="58"/>
      <c r="I92" s="59"/>
    </row>
    <row r="93" spans="1:9" ht="11.25" customHeight="1" x14ac:dyDescent="0.2">
      <c r="A93" s="174"/>
      <c r="B93" s="174"/>
      <c r="C93" s="174"/>
      <c r="D93" s="174"/>
      <c r="E93" s="174"/>
      <c r="F93" s="174"/>
      <c r="G93" s="45"/>
      <c r="H93" s="45"/>
      <c r="I93" s="69"/>
    </row>
    <row r="94" spans="1:9" ht="11.25" customHeight="1" x14ac:dyDescent="0.2">
      <c r="A94" s="174"/>
      <c r="B94" s="174"/>
      <c r="C94" s="174"/>
      <c r="D94" s="174"/>
      <c r="E94" s="174"/>
      <c r="F94" s="174"/>
      <c r="G94" s="45"/>
      <c r="H94" s="45"/>
      <c r="I94" s="45"/>
    </row>
    <row r="95" spans="1:9" s="179" customFormat="1" ht="26.25" customHeight="1" x14ac:dyDescent="0.2">
      <c r="A95" s="256" t="s">
        <v>485</v>
      </c>
      <c r="B95" s="257"/>
      <c r="C95" s="257"/>
      <c r="D95" s="257"/>
      <c r="E95" s="257"/>
      <c r="F95" s="257"/>
      <c r="G95" s="178"/>
      <c r="H95" s="178"/>
      <c r="I95" s="178"/>
    </row>
    <row r="96" spans="1:9" ht="15" customHeight="1" x14ac:dyDescent="0.2">
      <c r="A96" s="951" t="s">
        <v>272</v>
      </c>
      <c r="B96" s="952"/>
      <c r="C96" s="952"/>
      <c r="D96" s="952"/>
      <c r="E96" s="952"/>
      <c r="F96" s="953"/>
      <c r="G96" s="62"/>
      <c r="H96" s="63"/>
      <c r="I96" s="64"/>
    </row>
    <row r="97" spans="1:13" ht="18.75" customHeight="1" x14ac:dyDescent="0.2">
      <c r="A97" s="954" t="s">
        <v>273</v>
      </c>
      <c r="B97" s="955"/>
      <c r="C97" s="955"/>
      <c r="D97" s="955"/>
      <c r="E97" s="955"/>
      <c r="F97" s="956"/>
      <c r="G97" s="929" t="s">
        <v>262</v>
      </c>
      <c r="H97" s="930"/>
      <c r="I97" s="931"/>
    </row>
    <row r="98" spans="1:13" ht="30" customHeight="1" x14ac:dyDescent="0.2">
      <c r="A98" s="957"/>
      <c r="B98" s="958"/>
      <c r="C98" s="958"/>
      <c r="D98" s="958"/>
      <c r="E98" s="958"/>
      <c r="F98" s="959"/>
      <c r="G98" s="258" t="s">
        <v>274</v>
      </c>
      <c r="H98" s="960" t="s">
        <v>275</v>
      </c>
      <c r="I98" s="961"/>
    </row>
    <row r="99" spans="1:13" ht="15" customHeight="1" x14ac:dyDescent="0.2">
      <c r="A99" s="962" t="s">
        <v>276</v>
      </c>
      <c r="B99" s="963"/>
      <c r="C99" s="963"/>
      <c r="D99" s="963"/>
      <c r="E99" s="963"/>
      <c r="F99" s="964"/>
      <c r="G99" s="259"/>
      <c r="H99" s="70"/>
      <c r="I99" s="71"/>
    </row>
    <row r="100" spans="1:13" ht="18.75" customHeight="1" x14ac:dyDescent="0.2">
      <c r="A100" s="954" t="s">
        <v>488</v>
      </c>
      <c r="B100" s="955"/>
      <c r="C100" s="955"/>
      <c r="D100" s="955"/>
      <c r="E100" s="955"/>
      <c r="F100" s="956"/>
      <c r="G100" s="929" t="s">
        <v>262</v>
      </c>
      <c r="H100" s="930"/>
      <c r="I100" s="931"/>
    </row>
    <row r="101" spans="1:13" ht="34" customHeight="1" x14ac:dyDescent="0.2">
      <c r="A101" s="957"/>
      <c r="B101" s="958"/>
      <c r="C101" s="958"/>
      <c r="D101" s="958"/>
      <c r="E101" s="958"/>
      <c r="F101" s="959"/>
      <c r="G101" s="258" t="s">
        <v>277</v>
      </c>
      <c r="H101" s="960" t="s">
        <v>275</v>
      </c>
      <c r="I101" s="961"/>
    </row>
    <row r="102" spans="1:13" ht="15" customHeight="1" x14ac:dyDescent="0.2">
      <c r="A102" s="946" t="s">
        <v>278</v>
      </c>
      <c r="B102" s="605"/>
      <c r="C102" s="605"/>
      <c r="D102" s="605"/>
      <c r="E102" s="605"/>
      <c r="F102" s="947"/>
      <c r="G102" s="260"/>
      <c r="H102" s="72"/>
      <c r="I102" s="73"/>
    </row>
    <row r="103" spans="1:13" ht="37.5" customHeight="1" x14ac:dyDescent="0.2">
      <c r="A103" s="936" t="s">
        <v>486</v>
      </c>
      <c r="B103" s="937"/>
      <c r="C103" s="937"/>
      <c r="D103" s="937"/>
      <c r="E103" s="937"/>
      <c r="F103" s="938"/>
      <c r="G103" s="948" t="s">
        <v>176</v>
      </c>
      <c r="H103" s="949"/>
      <c r="I103" s="950"/>
    </row>
    <row r="104" spans="1:13" ht="9" customHeight="1" x14ac:dyDescent="0.2">
      <c r="A104" s="174"/>
      <c r="B104" s="174"/>
      <c r="C104" s="174"/>
      <c r="D104" s="174"/>
      <c r="E104" s="174"/>
      <c r="F104" s="174"/>
      <c r="G104" s="261"/>
      <c r="H104" s="261"/>
      <c r="I104" s="261"/>
    </row>
    <row r="105" spans="1:13" ht="73.5" customHeight="1" x14ac:dyDescent="0.2">
      <c r="A105" s="476" t="s">
        <v>487</v>
      </c>
      <c r="B105" s="476"/>
      <c r="C105" s="476"/>
      <c r="D105" s="476"/>
      <c r="E105" s="476"/>
      <c r="F105" s="476"/>
      <c r="G105" s="476"/>
      <c r="H105" s="476"/>
      <c r="I105" s="476"/>
    </row>
    <row r="106" spans="1:13" x14ac:dyDescent="0.2">
      <c r="A106" s="48" t="s">
        <v>177</v>
      </c>
      <c r="C106" s="2"/>
      <c r="D106" s="2"/>
      <c r="E106" s="2"/>
      <c r="F106" s="2"/>
      <c r="G106" s="2"/>
      <c r="H106" s="2"/>
      <c r="I106" s="2"/>
      <c r="J106" s="2"/>
      <c r="K106" s="2"/>
      <c r="L106" s="2"/>
      <c r="M106" s="2"/>
    </row>
    <row r="107" spans="1:13" ht="31.5" customHeight="1" x14ac:dyDescent="0.2">
      <c r="A107" s="836" t="s">
        <v>279</v>
      </c>
      <c r="B107" s="836"/>
      <c r="C107" s="836"/>
      <c r="D107" s="836"/>
      <c r="E107" s="836"/>
      <c r="F107" s="836"/>
      <c r="G107" s="836"/>
      <c r="H107" s="836"/>
      <c r="I107" s="836"/>
      <c r="J107" s="49"/>
      <c r="K107" s="49"/>
      <c r="L107" s="49"/>
      <c r="M107" s="49"/>
    </row>
    <row r="108" spans="1:13" x14ac:dyDescent="0.2">
      <c r="B108" s="49"/>
      <c r="C108" s="49"/>
      <c r="D108" s="49"/>
      <c r="E108" s="49"/>
      <c r="F108" s="49"/>
      <c r="G108" s="49"/>
      <c r="H108" s="49"/>
      <c r="I108" s="49"/>
      <c r="J108" s="49"/>
      <c r="K108" s="49"/>
      <c r="L108" s="49"/>
      <c r="M108" s="49"/>
    </row>
  </sheetData>
  <mergeCells count="85">
    <mergeCell ref="A88:F92"/>
    <mergeCell ref="G90:I90"/>
    <mergeCell ref="A102:F102"/>
    <mergeCell ref="A103:F103"/>
    <mergeCell ref="G103:I103"/>
    <mergeCell ref="A96:F96"/>
    <mergeCell ref="A97:F98"/>
    <mergeCell ref="G97:I97"/>
    <mergeCell ref="H98:I98"/>
    <mergeCell ref="A99:F99"/>
    <mergeCell ref="A100:F101"/>
    <mergeCell ref="G100:I100"/>
    <mergeCell ref="H101:I101"/>
    <mergeCell ref="A60:F60"/>
    <mergeCell ref="A59:F59"/>
    <mergeCell ref="G59:I59"/>
    <mergeCell ref="H60:I60"/>
    <mergeCell ref="A83:F87"/>
    <mergeCell ref="G85:I85"/>
    <mergeCell ref="A62:F62"/>
    <mergeCell ref="G62:I62"/>
    <mergeCell ref="A64:F64"/>
    <mergeCell ref="G64:I64"/>
    <mergeCell ref="G66:I68"/>
    <mergeCell ref="A57:F57"/>
    <mergeCell ref="H57:I57"/>
    <mergeCell ref="A50:F53"/>
    <mergeCell ref="G50:I50"/>
    <mergeCell ref="G51:I51"/>
    <mergeCell ref="G52:I53"/>
    <mergeCell ref="A55:F55"/>
    <mergeCell ref="A56:F56"/>
    <mergeCell ref="G56:I56"/>
    <mergeCell ref="A49:F49"/>
    <mergeCell ref="H49:I49"/>
    <mergeCell ref="F37:G37"/>
    <mergeCell ref="A39:I39"/>
    <mergeCell ref="A41:F42"/>
    <mergeCell ref="G41:I41"/>
    <mergeCell ref="H42:I42"/>
    <mergeCell ref="A43:F45"/>
    <mergeCell ref="G43:I43"/>
    <mergeCell ref="G44:H44"/>
    <mergeCell ref="G45:I45"/>
    <mergeCell ref="A46:F46"/>
    <mergeCell ref="G46:I46"/>
    <mergeCell ref="A47:F47"/>
    <mergeCell ref="A48:F48"/>
    <mergeCell ref="G48:I48"/>
    <mergeCell ref="A32:A33"/>
    <mergeCell ref="G32:G33"/>
    <mergeCell ref="A22:A23"/>
    <mergeCell ref="B22:B23"/>
    <mergeCell ref="E22:E23"/>
    <mergeCell ref="A28:B28"/>
    <mergeCell ref="D28:E28"/>
    <mergeCell ref="G28:H28"/>
    <mergeCell ref="A29:C29"/>
    <mergeCell ref="D29:F29"/>
    <mergeCell ref="H22:H23"/>
    <mergeCell ref="I22:I23"/>
    <mergeCell ref="A24:I24"/>
    <mergeCell ref="A17:C17"/>
    <mergeCell ref="D17:G17"/>
    <mergeCell ref="A18:C19"/>
    <mergeCell ref="D18:E18"/>
    <mergeCell ref="F18:I18"/>
    <mergeCell ref="D19:E19"/>
    <mergeCell ref="F19:I19"/>
    <mergeCell ref="A107:I107"/>
    <mergeCell ref="A105:I105"/>
    <mergeCell ref="A10:I11"/>
    <mergeCell ref="A3:I3"/>
    <mergeCell ref="B7:F7"/>
    <mergeCell ref="H7:I7"/>
    <mergeCell ref="E8:F8"/>
    <mergeCell ref="H8:I8"/>
    <mergeCell ref="A5:D5"/>
    <mergeCell ref="A14:C14"/>
    <mergeCell ref="D14:G14"/>
    <mergeCell ref="A15:C16"/>
    <mergeCell ref="D15:E15"/>
    <mergeCell ref="F15:I15"/>
    <mergeCell ref="D16:E16"/>
    <mergeCell ref="F16:I16"/>
  </mergeCells>
  <phoneticPr fontId="22"/>
  <pageMargins left="0.78700000000000003" right="0.78700000000000003" top="0.98399999999999999" bottom="0.98399999999999999" header="0.51200000000000001" footer="0.51200000000000001"/>
  <pageSetup paperSize="9" orientation="portrait" r:id="rId1"/>
  <headerFooter alignWithMargins="0">
    <oddFooter>&amp;C&amp;P</oddFooter>
  </headerFooter>
  <rowBreaks count="3" manualBreakCount="3">
    <brk id="39" max="16383" man="1"/>
    <brk id="60" max="16383" man="1"/>
    <brk id="9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 r:id="rId4" name="Check Box 1">
              <controlPr defaultSize="0" autoFill="0" autoLine="0" autoPict="0">
                <anchor moveWithCells="1">
                  <from>
                    <xdr:col>4</xdr:col>
                    <xdr:colOff>647700</xdr:colOff>
                    <xdr:row>13</xdr:row>
                    <xdr:rowOff>0</xdr:rowOff>
                  </from>
                  <to>
                    <xdr:col>5</xdr:col>
                    <xdr:colOff>228600</xdr:colOff>
                    <xdr:row>14</xdr:row>
                    <xdr:rowOff>25400</xdr:rowOff>
                  </to>
                </anchor>
              </controlPr>
            </control>
          </mc:Choice>
        </mc:AlternateContent>
        <mc:AlternateContent xmlns:mc="http://schemas.openxmlformats.org/markup-compatibility/2006">
          <mc:Choice Requires="x14">
            <control shapeId="11" r:id="rId5" name="Check Box 2">
              <controlPr defaultSize="0" autoFill="0" autoLine="0" autoPict="0">
                <anchor moveWithCells="1">
                  <from>
                    <xdr:col>3</xdr:col>
                    <xdr:colOff>412750</xdr:colOff>
                    <xdr:row>12</xdr:row>
                    <xdr:rowOff>266700</xdr:rowOff>
                  </from>
                  <to>
                    <xdr:col>4</xdr:col>
                    <xdr:colOff>0</xdr:colOff>
                    <xdr:row>14</xdr:row>
                    <xdr:rowOff>12700</xdr:rowOff>
                  </to>
                </anchor>
              </controlPr>
            </control>
          </mc:Choice>
        </mc:AlternateContent>
        <mc:AlternateContent xmlns:mc="http://schemas.openxmlformats.org/markup-compatibility/2006">
          <mc:Choice Requires="x14">
            <control shapeId="25" r:id="rId6" name="Check Box 3">
              <controlPr defaultSize="0" autoFill="0" autoLine="0" autoPict="0">
                <anchor moveWithCells="1">
                  <from>
                    <xdr:col>3</xdr:col>
                    <xdr:colOff>368300</xdr:colOff>
                    <xdr:row>28</xdr:row>
                    <xdr:rowOff>76200</xdr:rowOff>
                  </from>
                  <to>
                    <xdr:col>4</xdr:col>
                    <xdr:colOff>0</xdr:colOff>
                    <xdr:row>28</xdr:row>
                    <xdr:rowOff>292100</xdr:rowOff>
                  </to>
                </anchor>
              </controlPr>
            </control>
          </mc:Choice>
        </mc:AlternateContent>
        <mc:AlternateContent xmlns:mc="http://schemas.openxmlformats.org/markup-compatibility/2006">
          <mc:Choice Requires="x14">
            <control shapeId="26" r:id="rId7" name="Check Box 4">
              <controlPr defaultSize="0" autoFill="0" autoLine="0" autoPict="0">
                <anchor moveWithCells="1">
                  <from>
                    <xdr:col>4</xdr:col>
                    <xdr:colOff>488950</xdr:colOff>
                    <xdr:row>28</xdr:row>
                    <xdr:rowOff>76200</xdr:rowOff>
                  </from>
                  <to>
                    <xdr:col>5</xdr:col>
                    <xdr:colOff>69850</xdr:colOff>
                    <xdr:row>28</xdr:row>
                    <xdr:rowOff>292100</xdr:rowOff>
                  </to>
                </anchor>
              </controlPr>
            </control>
          </mc:Choice>
        </mc:AlternateContent>
        <mc:AlternateContent xmlns:mc="http://schemas.openxmlformats.org/markup-compatibility/2006">
          <mc:Choice Requires="x14">
            <control shapeId="32" r:id="rId8" name="Check Box 5">
              <controlPr defaultSize="0" autoFill="0" autoLine="0" autoPict="0">
                <anchor moveWithCells="1">
                  <from>
                    <xdr:col>6</xdr:col>
                    <xdr:colOff>565150</xdr:colOff>
                    <xdr:row>42</xdr:row>
                    <xdr:rowOff>25400</xdr:rowOff>
                  </from>
                  <to>
                    <xdr:col>7</xdr:col>
                    <xdr:colOff>152400</xdr:colOff>
                    <xdr:row>42</xdr:row>
                    <xdr:rowOff>228600</xdr:rowOff>
                  </to>
                </anchor>
              </controlPr>
            </control>
          </mc:Choice>
        </mc:AlternateContent>
        <mc:AlternateContent xmlns:mc="http://schemas.openxmlformats.org/markup-compatibility/2006">
          <mc:Choice Requires="x14">
            <control shapeId="33" r:id="rId9" name="Check Box 6">
              <controlPr defaultSize="0" autoFill="0" autoLine="0" autoPict="0">
                <anchor moveWithCells="1">
                  <from>
                    <xdr:col>6</xdr:col>
                    <xdr:colOff>558800</xdr:colOff>
                    <xdr:row>40</xdr:row>
                    <xdr:rowOff>25400</xdr:rowOff>
                  </from>
                  <to>
                    <xdr:col>7</xdr:col>
                    <xdr:colOff>146050</xdr:colOff>
                    <xdr:row>40</xdr:row>
                    <xdr:rowOff>228600</xdr:rowOff>
                  </to>
                </anchor>
              </controlPr>
            </control>
          </mc:Choice>
        </mc:AlternateContent>
        <mc:AlternateContent xmlns:mc="http://schemas.openxmlformats.org/markup-compatibility/2006">
          <mc:Choice Requires="x14">
            <control shapeId="34" r:id="rId10" name="Check Box 7">
              <controlPr defaultSize="0" autoFill="0" autoLine="0" autoPict="0">
                <anchor moveWithCells="1">
                  <from>
                    <xdr:col>7</xdr:col>
                    <xdr:colOff>495300</xdr:colOff>
                    <xdr:row>40</xdr:row>
                    <xdr:rowOff>25400</xdr:rowOff>
                  </from>
                  <to>
                    <xdr:col>8</xdr:col>
                    <xdr:colOff>88900</xdr:colOff>
                    <xdr:row>40</xdr:row>
                    <xdr:rowOff>228600</xdr:rowOff>
                  </to>
                </anchor>
              </controlPr>
            </control>
          </mc:Choice>
        </mc:AlternateContent>
        <mc:AlternateContent xmlns:mc="http://schemas.openxmlformats.org/markup-compatibility/2006">
          <mc:Choice Requires="x14">
            <control shapeId="35" r:id="rId11" name="Check Box 8">
              <controlPr defaultSize="0" autoFill="0" autoLine="0" autoPict="0">
                <anchor moveWithCells="1">
                  <from>
                    <xdr:col>6</xdr:col>
                    <xdr:colOff>457200</xdr:colOff>
                    <xdr:row>45</xdr:row>
                    <xdr:rowOff>222250</xdr:rowOff>
                  </from>
                  <to>
                    <xdr:col>7</xdr:col>
                    <xdr:colOff>50800</xdr:colOff>
                    <xdr:row>45</xdr:row>
                    <xdr:rowOff>431800</xdr:rowOff>
                  </to>
                </anchor>
              </controlPr>
            </control>
          </mc:Choice>
        </mc:AlternateContent>
        <mc:AlternateContent xmlns:mc="http://schemas.openxmlformats.org/markup-compatibility/2006">
          <mc:Choice Requires="x14">
            <control shapeId="36" r:id="rId12" name="Check Box 9">
              <controlPr defaultSize="0" autoFill="0" autoLine="0" autoPict="0">
                <anchor moveWithCells="1">
                  <from>
                    <xdr:col>7</xdr:col>
                    <xdr:colOff>527050</xdr:colOff>
                    <xdr:row>42</xdr:row>
                    <xdr:rowOff>31750</xdr:rowOff>
                  </from>
                  <to>
                    <xdr:col>8</xdr:col>
                    <xdr:colOff>114300</xdr:colOff>
                    <xdr:row>43</xdr:row>
                    <xdr:rowOff>0</xdr:rowOff>
                  </to>
                </anchor>
              </controlPr>
            </control>
          </mc:Choice>
        </mc:AlternateContent>
        <mc:AlternateContent xmlns:mc="http://schemas.openxmlformats.org/markup-compatibility/2006">
          <mc:Choice Requires="x14">
            <control shapeId="37" r:id="rId13" name="Check Box 10">
              <controlPr defaultSize="0" autoFill="0" autoLine="0" autoPict="0">
                <anchor moveWithCells="1">
                  <from>
                    <xdr:col>7</xdr:col>
                    <xdr:colOff>419100</xdr:colOff>
                    <xdr:row>45</xdr:row>
                    <xdr:rowOff>222250</xdr:rowOff>
                  </from>
                  <to>
                    <xdr:col>8</xdr:col>
                    <xdr:colOff>12700</xdr:colOff>
                    <xdr:row>45</xdr:row>
                    <xdr:rowOff>431800</xdr:rowOff>
                  </to>
                </anchor>
              </controlPr>
            </control>
          </mc:Choice>
        </mc:AlternateContent>
        <mc:AlternateContent xmlns:mc="http://schemas.openxmlformats.org/markup-compatibility/2006">
          <mc:Choice Requires="x14">
            <control shapeId="38" r:id="rId14" name="Check Box 11">
              <controlPr defaultSize="0" autoFill="0" autoLine="0" autoPict="0">
                <anchor moveWithCells="1">
                  <from>
                    <xdr:col>6</xdr:col>
                    <xdr:colOff>488950</xdr:colOff>
                    <xdr:row>47</xdr:row>
                    <xdr:rowOff>31750</xdr:rowOff>
                  </from>
                  <to>
                    <xdr:col>7</xdr:col>
                    <xdr:colOff>76200</xdr:colOff>
                    <xdr:row>47</xdr:row>
                    <xdr:rowOff>241300</xdr:rowOff>
                  </to>
                </anchor>
              </controlPr>
            </control>
          </mc:Choice>
        </mc:AlternateContent>
        <mc:AlternateContent xmlns:mc="http://schemas.openxmlformats.org/markup-compatibility/2006">
          <mc:Choice Requires="x14">
            <control shapeId="39" r:id="rId15" name="Check Box 12">
              <controlPr defaultSize="0" autoFill="0" autoLine="0" autoPict="0">
                <anchor moveWithCells="1">
                  <from>
                    <xdr:col>7</xdr:col>
                    <xdr:colOff>431800</xdr:colOff>
                    <xdr:row>47</xdr:row>
                    <xdr:rowOff>25400</xdr:rowOff>
                  </from>
                  <to>
                    <xdr:col>8</xdr:col>
                    <xdr:colOff>25400</xdr:colOff>
                    <xdr:row>47</xdr:row>
                    <xdr:rowOff>228600</xdr:rowOff>
                  </to>
                </anchor>
              </controlPr>
            </control>
          </mc:Choice>
        </mc:AlternateContent>
        <mc:AlternateContent xmlns:mc="http://schemas.openxmlformats.org/markup-compatibility/2006">
          <mc:Choice Requires="x14">
            <control shapeId="40" r:id="rId16" name="Check Box 13">
              <controlPr defaultSize="0" autoFill="0" autoLine="0" autoPict="0">
                <anchor moveWithCells="1">
                  <from>
                    <xdr:col>7</xdr:col>
                    <xdr:colOff>444500</xdr:colOff>
                    <xdr:row>54</xdr:row>
                    <xdr:rowOff>0</xdr:rowOff>
                  </from>
                  <to>
                    <xdr:col>8</xdr:col>
                    <xdr:colOff>31750</xdr:colOff>
                    <xdr:row>54</xdr:row>
                    <xdr:rowOff>215900</xdr:rowOff>
                  </to>
                </anchor>
              </controlPr>
            </control>
          </mc:Choice>
        </mc:AlternateContent>
        <mc:AlternateContent xmlns:mc="http://schemas.openxmlformats.org/markup-compatibility/2006">
          <mc:Choice Requires="x14">
            <control shapeId="41" r:id="rId17" name="Check Box 14">
              <controlPr defaultSize="0" autoFill="0" autoLine="0" autoPict="0">
                <anchor moveWithCells="1">
                  <from>
                    <xdr:col>6</xdr:col>
                    <xdr:colOff>482600</xdr:colOff>
                    <xdr:row>49</xdr:row>
                    <xdr:rowOff>0</xdr:rowOff>
                  </from>
                  <to>
                    <xdr:col>7</xdr:col>
                    <xdr:colOff>69850</xdr:colOff>
                    <xdr:row>50</xdr:row>
                    <xdr:rowOff>38100</xdr:rowOff>
                  </to>
                </anchor>
              </controlPr>
            </control>
          </mc:Choice>
        </mc:AlternateContent>
        <mc:AlternateContent xmlns:mc="http://schemas.openxmlformats.org/markup-compatibility/2006">
          <mc:Choice Requires="x14">
            <control shapeId="42" r:id="rId18" name="Check Box 15">
              <controlPr defaultSize="0" autoFill="0" autoLine="0" autoPict="0">
                <anchor moveWithCells="1">
                  <from>
                    <xdr:col>6</xdr:col>
                    <xdr:colOff>482600</xdr:colOff>
                    <xdr:row>54</xdr:row>
                    <xdr:rowOff>0</xdr:rowOff>
                  </from>
                  <to>
                    <xdr:col>7</xdr:col>
                    <xdr:colOff>69850</xdr:colOff>
                    <xdr:row>54</xdr:row>
                    <xdr:rowOff>215900</xdr:rowOff>
                  </to>
                </anchor>
              </controlPr>
            </control>
          </mc:Choice>
        </mc:AlternateContent>
        <mc:AlternateContent xmlns:mc="http://schemas.openxmlformats.org/markup-compatibility/2006">
          <mc:Choice Requires="x14">
            <control shapeId="43" r:id="rId19" name="Check Box 16">
              <controlPr defaultSize="0" autoFill="0" autoLine="0" autoPict="0">
                <anchor moveWithCells="1">
                  <from>
                    <xdr:col>7</xdr:col>
                    <xdr:colOff>431800</xdr:colOff>
                    <xdr:row>49</xdr:row>
                    <xdr:rowOff>0</xdr:rowOff>
                  </from>
                  <to>
                    <xdr:col>8</xdr:col>
                    <xdr:colOff>25400</xdr:colOff>
                    <xdr:row>50</xdr:row>
                    <xdr:rowOff>38100</xdr:rowOff>
                  </to>
                </anchor>
              </controlPr>
            </control>
          </mc:Choice>
        </mc:AlternateContent>
        <mc:AlternateContent xmlns:mc="http://schemas.openxmlformats.org/markup-compatibility/2006">
          <mc:Choice Requires="x14">
            <control shapeId="44" r:id="rId20" name="Check Box 21">
              <controlPr defaultSize="0" autoFill="0" autoLine="0" autoPict="0">
                <anchor moveWithCells="1">
                  <from>
                    <xdr:col>4</xdr:col>
                    <xdr:colOff>647700</xdr:colOff>
                    <xdr:row>16</xdr:row>
                    <xdr:rowOff>0</xdr:rowOff>
                  </from>
                  <to>
                    <xdr:col>5</xdr:col>
                    <xdr:colOff>228600</xdr:colOff>
                    <xdr:row>17</xdr:row>
                    <xdr:rowOff>25400</xdr:rowOff>
                  </to>
                </anchor>
              </controlPr>
            </control>
          </mc:Choice>
        </mc:AlternateContent>
        <mc:AlternateContent xmlns:mc="http://schemas.openxmlformats.org/markup-compatibility/2006">
          <mc:Choice Requires="x14">
            <control shapeId="45" r:id="rId21" name="Check Box 22">
              <controlPr defaultSize="0" autoFill="0" autoLine="0" autoPict="0">
                <anchor moveWithCells="1">
                  <from>
                    <xdr:col>3</xdr:col>
                    <xdr:colOff>412750</xdr:colOff>
                    <xdr:row>15</xdr:row>
                    <xdr:rowOff>266700</xdr:rowOff>
                  </from>
                  <to>
                    <xdr:col>4</xdr:col>
                    <xdr:colOff>0</xdr:colOff>
                    <xdr:row>17</xdr:row>
                    <xdr:rowOff>25400</xdr:rowOff>
                  </to>
                </anchor>
              </controlPr>
            </control>
          </mc:Choice>
        </mc:AlternateContent>
        <mc:AlternateContent xmlns:mc="http://schemas.openxmlformats.org/markup-compatibility/2006">
          <mc:Choice Requires="x14">
            <control shapeId="46" r:id="rId22" name="Check Box 25">
              <controlPr defaultSize="0" autoFill="0" autoLine="0" autoPict="0">
                <anchor moveWithCells="1">
                  <from>
                    <xdr:col>4</xdr:col>
                    <xdr:colOff>647700</xdr:colOff>
                    <xdr:row>13</xdr:row>
                    <xdr:rowOff>0</xdr:rowOff>
                  </from>
                  <to>
                    <xdr:col>5</xdr:col>
                    <xdr:colOff>228600</xdr:colOff>
                    <xdr:row>14</xdr:row>
                    <xdr:rowOff>25400</xdr:rowOff>
                  </to>
                </anchor>
              </controlPr>
            </control>
          </mc:Choice>
        </mc:AlternateContent>
        <mc:AlternateContent xmlns:mc="http://schemas.openxmlformats.org/markup-compatibility/2006">
          <mc:Choice Requires="x14">
            <control shapeId="47" r:id="rId23" name="Check Box 26">
              <controlPr defaultSize="0" autoFill="0" autoLine="0" autoPict="0">
                <anchor moveWithCells="1">
                  <from>
                    <xdr:col>3</xdr:col>
                    <xdr:colOff>412750</xdr:colOff>
                    <xdr:row>12</xdr:row>
                    <xdr:rowOff>266700</xdr:rowOff>
                  </from>
                  <to>
                    <xdr:col>4</xdr:col>
                    <xdr:colOff>0</xdr:colOff>
                    <xdr:row>14</xdr:row>
                    <xdr:rowOff>12700</xdr:rowOff>
                  </to>
                </anchor>
              </controlPr>
            </control>
          </mc:Choice>
        </mc:AlternateContent>
        <mc:AlternateContent xmlns:mc="http://schemas.openxmlformats.org/markup-compatibility/2006">
          <mc:Choice Requires="x14">
            <control shapeId="48" r:id="rId24" name="Check Box 27">
              <controlPr defaultSize="0" autoFill="0" autoLine="0" autoPict="0">
                <anchor moveWithCells="1">
                  <from>
                    <xdr:col>3</xdr:col>
                    <xdr:colOff>368300</xdr:colOff>
                    <xdr:row>28</xdr:row>
                    <xdr:rowOff>76200</xdr:rowOff>
                  </from>
                  <to>
                    <xdr:col>4</xdr:col>
                    <xdr:colOff>0</xdr:colOff>
                    <xdr:row>28</xdr:row>
                    <xdr:rowOff>292100</xdr:rowOff>
                  </to>
                </anchor>
              </controlPr>
            </control>
          </mc:Choice>
        </mc:AlternateContent>
        <mc:AlternateContent xmlns:mc="http://schemas.openxmlformats.org/markup-compatibility/2006">
          <mc:Choice Requires="x14">
            <control shapeId="49" r:id="rId25" name="Check Box 28">
              <controlPr defaultSize="0" autoFill="0" autoLine="0" autoPict="0">
                <anchor moveWithCells="1">
                  <from>
                    <xdr:col>4</xdr:col>
                    <xdr:colOff>488950</xdr:colOff>
                    <xdr:row>28</xdr:row>
                    <xdr:rowOff>76200</xdr:rowOff>
                  </from>
                  <to>
                    <xdr:col>5</xdr:col>
                    <xdr:colOff>69850</xdr:colOff>
                    <xdr:row>28</xdr:row>
                    <xdr:rowOff>292100</xdr:rowOff>
                  </to>
                </anchor>
              </controlPr>
            </control>
          </mc:Choice>
        </mc:AlternateContent>
        <mc:AlternateContent xmlns:mc="http://schemas.openxmlformats.org/markup-compatibility/2006">
          <mc:Choice Requires="x14">
            <control shapeId="50" r:id="rId26" name="Check Box 29">
              <controlPr defaultSize="0" autoFill="0" autoLine="0" autoPict="0">
                <anchor moveWithCells="1">
                  <from>
                    <xdr:col>6</xdr:col>
                    <xdr:colOff>565150</xdr:colOff>
                    <xdr:row>42</xdr:row>
                    <xdr:rowOff>25400</xdr:rowOff>
                  </from>
                  <to>
                    <xdr:col>7</xdr:col>
                    <xdr:colOff>152400</xdr:colOff>
                    <xdr:row>42</xdr:row>
                    <xdr:rowOff>228600</xdr:rowOff>
                  </to>
                </anchor>
              </controlPr>
            </control>
          </mc:Choice>
        </mc:AlternateContent>
        <mc:AlternateContent xmlns:mc="http://schemas.openxmlformats.org/markup-compatibility/2006">
          <mc:Choice Requires="x14">
            <control shapeId="51" r:id="rId27" name="Check Box 30">
              <controlPr defaultSize="0" autoFill="0" autoLine="0" autoPict="0">
                <anchor moveWithCells="1">
                  <from>
                    <xdr:col>6</xdr:col>
                    <xdr:colOff>558800</xdr:colOff>
                    <xdr:row>40</xdr:row>
                    <xdr:rowOff>25400</xdr:rowOff>
                  </from>
                  <to>
                    <xdr:col>7</xdr:col>
                    <xdr:colOff>146050</xdr:colOff>
                    <xdr:row>40</xdr:row>
                    <xdr:rowOff>228600</xdr:rowOff>
                  </to>
                </anchor>
              </controlPr>
            </control>
          </mc:Choice>
        </mc:AlternateContent>
        <mc:AlternateContent xmlns:mc="http://schemas.openxmlformats.org/markup-compatibility/2006">
          <mc:Choice Requires="x14">
            <control shapeId="52" r:id="rId28" name="Check Box 31">
              <controlPr defaultSize="0" autoFill="0" autoLine="0" autoPict="0">
                <anchor moveWithCells="1">
                  <from>
                    <xdr:col>7</xdr:col>
                    <xdr:colOff>495300</xdr:colOff>
                    <xdr:row>40</xdr:row>
                    <xdr:rowOff>25400</xdr:rowOff>
                  </from>
                  <to>
                    <xdr:col>8</xdr:col>
                    <xdr:colOff>88900</xdr:colOff>
                    <xdr:row>40</xdr:row>
                    <xdr:rowOff>228600</xdr:rowOff>
                  </to>
                </anchor>
              </controlPr>
            </control>
          </mc:Choice>
        </mc:AlternateContent>
        <mc:AlternateContent xmlns:mc="http://schemas.openxmlformats.org/markup-compatibility/2006">
          <mc:Choice Requires="x14">
            <control shapeId="53" r:id="rId29" name="Check Box 32">
              <controlPr defaultSize="0" autoFill="0" autoLine="0" autoPict="0">
                <anchor moveWithCells="1">
                  <from>
                    <xdr:col>6</xdr:col>
                    <xdr:colOff>457200</xdr:colOff>
                    <xdr:row>45</xdr:row>
                    <xdr:rowOff>222250</xdr:rowOff>
                  </from>
                  <to>
                    <xdr:col>7</xdr:col>
                    <xdr:colOff>50800</xdr:colOff>
                    <xdr:row>45</xdr:row>
                    <xdr:rowOff>431800</xdr:rowOff>
                  </to>
                </anchor>
              </controlPr>
            </control>
          </mc:Choice>
        </mc:AlternateContent>
        <mc:AlternateContent xmlns:mc="http://schemas.openxmlformats.org/markup-compatibility/2006">
          <mc:Choice Requires="x14">
            <control shapeId="54" r:id="rId30" name="Check Box 33">
              <controlPr defaultSize="0" autoFill="0" autoLine="0" autoPict="0">
                <anchor moveWithCells="1">
                  <from>
                    <xdr:col>7</xdr:col>
                    <xdr:colOff>527050</xdr:colOff>
                    <xdr:row>42</xdr:row>
                    <xdr:rowOff>31750</xdr:rowOff>
                  </from>
                  <to>
                    <xdr:col>8</xdr:col>
                    <xdr:colOff>114300</xdr:colOff>
                    <xdr:row>43</xdr:row>
                    <xdr:rowOff>0</xdr:rowOff>
                  </to>
                </anchor>
              </controlPr>
            </control>
          </mc:Choice>
        </mc:AlternateContent>
        <mc:AlternateContent xmlns:mc="http://schemas.openxmlformats.org/markup-compatibility/2006">
          <mc:Choice Requires="x14">
            <control shapeId="55" r:id="rId31" name="Check Box 34">
              <controlPr defaultSize="0" autoFill="0" autoLine="0" autoPict="0">
                <anchor moveWithCells="1">
                  <from>
                    <xdr:col>7</xdr:col>
                    <xdr:colOff>419100</xdr:colOff>
                    <xdr:row>45</xdr:row>
                    <xdr:rowOff>222250</xdr:rowOff>
                  </from>
                  <to>
                    <xdr:col>8</xdr:col>
                    <xdr:colOff>12700</xdr:colOff>
                    <xdr:row>45</xdr:row>
                    <xdr:rowOff>431800</xdr:rowOff>
                  </to>
                </anchor>
              </controlPr>
            </control>
          </mc:Choice>
        </mc:AlternateContent>
        <mc:AlternateContent xmlns:mc="http://schemas.openxmlformats.org/markup-compatibility/2006">
          <mc:Choice Requires="x14">
            <control shapeId="56" r:id="rId32" name="Check Box 35">
              <controlPr defaultSize="0" autoFill="0" autoLine="0" autoPict="0">
                <anchor moveWithCells="1">
                  <from>
                    <xdr:col>6</xdr:col>
                    <xdr:colOff>488950</xdr:colOff>
                    <xdr:row>47</xdr:row>
                    <xdr:rowOff>31750</xdr:rowOff>
                  </from>
                  <to>
                    <xdr:col>7</xdr:col>
                    <xdr:colOff>76200</xdr:colOff>
                    <xdr:row>47</xdr:row>
                    <xdr:rowOff>241300</xdr:rowOff>
                  </to>
                </anchor>
              </controlPr>
            </control>
          </mc:Choice>
        </mc:AlternateContent>
        <mc:AlternateContent xmlns:mc="http://schemas.openxmlformats.org/markup-compatibility/2006">
          <mc:Choice Requires="x14">
            <control shapeId="57" r:id="rId33" name="Check Box 36">
              <controlPr defaultSize="0" autoFill="0" autoLine="0" autoPict="0">
                <anchor moveWithCells="1">
                  <from>
                    <xdr:col>7</xdr:col>
                    <xdr:colOff>431800</xdr:colOff>
                    <xdr:row>47</xdr:row>
                    <xdr:rowOff>25400</xdr:rowOff>
                  </from>
                  <to>
                    <xdr:col>8</xdr:col>
                    <xdr:colOff>25400</xdr:colOff>
                    <xdr:row>47</xdr:row>
                    <xdr:rowOff>228600</xdr:rowOff>
                  </to>
                </anchor>
              </controlPr>
            </control>
          </mc:Choice>
        </mc:AlternateContent>
        <mc:AlternateContent xmlns:mc="http://schemas.openxmlformats.org/markup-compatibility/2006">
          <mc:Choice Requires="x14">
            <control shapeId="58" r:id="rId34" name="Check Box 37">
              <controlPr defaultSize="0" autoFill="0" autoLine="0" autoPict="0">
                <anchor moveWithCells="1">
                  <from>
                    <xdr:col>6</xdr:col>
                    <xdr:colOff>482600</xdr:colOff>
                    <xdr:row>55</xdr:row>
                    <xdr:rowOff>215900</xdr:rowOff>
                  </from>
                  <to>
                    <xdr:col>7</xdr:col>
                    <xdr:colOff>69850</xdr:colOff>
                    <xdr:row>55</xdr:row>
                    <xdr:rowOff>419100</xdr:rowOff>
                  </to>
                </anchor>
              </controlPr>
            </control>
          </mc:Choice>
        </mc:AlternateContent>
        <mc:AlternateContent xmlns:mc="http://schemas.openxmlformats.org/markup-compatibility/2006">
          <mc:Choice Requires="x14">
            <control shapeId="59" r:id="rId35" name="Check Box 38">
              <controlPr defaultSize="0" autoFill="0" autoLine="0" autoPict="0">
                <anchor moveWithCells="1">
                  <from>
                    <xdr:col>6</xdr:col>
                    <xdr:colOff>482600</xdr:colOff>
                    <xdr:row>49</xdr:row>
                    <xdr:rowOff>0</xdr:rowOff>
                  </from>
                  <to>
                    <xdr:col>7</xdr:col>
                    <xdr:colOff>69850</xdr:colOff>
                    <xdr:row>50</xdr:row>
                    <xdr:rowOff>38100</xdr:rowOff>
                  </to>
                </anchor>
              </controlPr>
            </control>
          </mc:Choice>
        </mc:AlternateContent>
        <mc:AlternateContent xmlns:mc="http://schemas.openxmlformats.org/markup-compatibility/2006">
          <mc:Choice Requires="x14">
            <control shapeId="60" r:id="rId36" name="Check Box 39">
              <controlPr defaultSize="0" autoFill="0" autoLine="0" autoPict="0">
                <anchor moveWithCells="1">
                  <from>
                    <xdr:col>7</xdr:col>
                    <xdr:colOff>406400</xdr:colOff>
                    <xdr:row>55</xdr:row>
                    <xdr:rowOff>215900</xdr:rowOff>
                  </from>
                  <to>
                    <xdr:col>8</xdr:col>
                    <xdr:colOff>0</xdr:colOff>
                    <xdr:row>55</xdr:row>
                    <xdr:rowOff>419100</xdr:rowOff>
                  </to>
                </anchor>
              </controlPr>
            </control>
          </mc:Choice>
        </mc:AlternateContent>
        <mc:AlternateContent xmlns:mc="http://schemas.openxmlformats.org/markup-compatibility/2006">
          <mc:Choice Requires="x14">
            <control shapeId="61" r:id="rId37" name="Check Box 40">
              <controlPr defaultSize="0" autoFill="0" autoLine="0" autoPict="0">
                <anchor moveWithCells="1">
                  <from>
                    <xdr:col>7</xdr:col>
                    <xdr:colOff>431800</xdr:colOff>
                    <xdr:row>49</xdr:row>
                    <xdr:rowOff>0</xdr:rowOff>
                  </from>
                  <to>
                    <xdr:col>8</xdr:col>
                    <xdr:colOff>25400</xdr:colOff>
                    <xdr:row>50</xdr:row>
                    <xdr:rowOff>38100</xdr:rowOff>
                  </to>
                </anchor>
              </controlPr>
            </control>
          </mc:Choice>
        </mc:AlternateContent>
        <mc:AlternateContent xmlns:mc="http://schemas.openxmlformats.org/markup-compatibility/2006">
          <mc:Choice Requires="x14">
            <control shapeId="62" r:id="rId38" name="Check Box 45">
              <controlPr defaultSize="0" autoFill="0" autoLine="0" autoPict="0">
                <anchor moveWithCells="1">
                  <from>
                    <xdr:col>4</xdr:col>
                    <xdr:colOff>647700</xdr:colOff>
                    <xdr:row>16</xdr:row>
                    <xdr:rowOff>0</xdr:rowOff>
                  </from>
                  <to>
                    <xdr:col>5</xdr:col>
                    <xdr:colOff>228600</xdr:colOff>
                    <xdr:row>17</xdr:row>
                    <xdr:rowOff>25400</xdr:rowOff>
                  </to>
                </anchor>
              </controlPr>
            </control>
          </mc:Choice>
        </mc:AlternateContent>
        <mc:AlternateContent xmlns:mc="http://schemas.openxmlformats.org/markup-compatibility/2006">
          <mc:Choice Requires="x14">
            <control shapeId="63" r:id="rId39" name="Check Box 46">
              <controlPr defaultSize="0" autoFill="0" autoLine="0" autoPict="0">
                <anchor moveWithCells="1">
                  <from>
                    <xdr:col>3</xdr:col>
                    <xdr:colOff>412750</xdr:colOff>
                    <xdr:row>15</xdr:row>
                    <xdr:rowOff>266700</xdr:rowOff>
                  </from>
                  <to>
                    <xdr:col>4</xdr:col>
                    <xdr:colOff>0</xdr:colOff>
                    <xdr:row>17</xdr:row>
                    <xdr:rowOff>25400</xdr:rowOff>
                  </to>
                </anchor>
              </controlPr>
            </control>
          </mc:Choice>
        </mc:AlternateContent>
        <mc:AlternateContent xmlns:mc="http://schemas.openxmlformats.org/markup-compatibility/2006">
          <mc:Choice Requires="x14">
            <control shapeId="64" r:id="rId40" name="Check Box 49">
              <controlPr defaultSize="0" autoFill="0" autoLine="0" autoPict="0">
                <anchor moveWithCells="1">
                  <from>
                    <xdr:col>6</xdr:col>
                    <xdr:colOff>482600</xdr:colOff>
                    <xdr:row>102</xdr:row>
                    <xdr:rowOff>146050</xdr:rowOff>
                  </from>
                  <to>
                    <xdr:col>7</xdr:col>
                    <xdr:colOff>69850</xdr:colOff>
                    <xdr:row>102</xdr:row>
                    <xdr:rowOff>355600</xdr:rowOff>
                  </to>
                </anchor>
              </controlPr>
            </control>
          </mc:Choice>
        </mc:AlternateContent>
        <mc:AlternateContent xmlns:mc="http://schemas.openxmlformats.org/markup-compatibility/2006">
          <mc:Choice Requires="x14">
            <control shapeId="65" r:id="rId41" name="Check Box 50">
              <controlPr defaultSize="0" autoFill="0" autoLine="0" autoPict="0">
                <anchor moveWithCells="1">
                  <from>
                    <xdr:col>7</xdr:col>
                    <xdr:colOff>431800</xdr:colOff>
                    <xdr:row>102</xdr:row>
                    <xdr:rowOff>139700</xdr:rowOff>
                  </from>
                  <to>
                    <xdr:col>8</xdr:col>
                    <xdr:colOff>25400</xdr:colOff>
                    <xdr:row>102</xdr:row>
                    <xdr:rowOff>342900</xdr:rowOff>
                  </to>
                </anchor>
              </controlPr>
            </control>
          </mc:Choice>
        </mc:AlternateContent>
        <mc:AlternateContent xmlns:mc="http://schemas.openxmlformats.org/markup-compatibility/2006">
          <mc:Choice Requires="x14">
            <control shapeId="66" r:id="rId42" name="Check Box 51">
              <controlPr defaultSize="0" autoFill="0" autoLine="0" autoPict="0">
                <anchor moveWithCells="1">
                  <from>
                    <xdr:col>6</xdr:col>
                    <xdr:colOff>488950</xdr:colOff>
                    <xdr:row>99</xdr:row>
                    <xdr:rowOff>31750</xdr:rowOff>
                  </from>
                  <to>
                    <xdr:col>7</xdr:col>
                    <xdr:colOff>76200</xdr:colOff>
                    <xdr:row>100</xdr:row>
                    <xdr:rowOff>0</xdr:rowOff>
                  </to>
                </anchor>
              </controlPr>
            </control>
          </mc:Choice>
        </mc:AlternateContent>
        <mc:AlternateContent xmlns:mc="http://schemas.openxmlformats.org/markup-compatibility/2006">
          <mc:Choice Requires="x14">
            <control shapeId="67" r:id="rId43" name="Check Box 52">
              <controlPr defaultSize="0" autoFill="0" autoLine="0" autoPict="0">
                <anchor moveWithCells="1">
                  <from>
                    <xdr:col>7</xdr:col>
                    <xdr:colOff>431800</xdr:colOff>
                    <xdr:row>99</xdr:row>
                    <xdr:rowOff>25400</xdr:rowOff>
                  </from>
                  <to>
                    <xdr:col>8</xdr:col>
                    <xdr:colOff>25400</xdr:colOff>
                    <xdr:row>99</xdr:row>
                    <xdr:rowOff>228600</xdr:rowOff>
                  </to>
                </anchor>
              </controlPr>
            </control>
          </mc:Choice>
        </mc:AlternateContent>
        <mc:AlternateContent xmlns:mc="http://schemas.openxmlformats.org/markup-compatibility/2006">
          <mc:Choice Requires="x14">
            <control shapeId="72" r:id="rId44" name="Check Box 19">
              <controlPr defaultSize="0" autoFill="0" autoLine="0" autoPict="0">
                <anchor moveWithCells="1">
                  <from>
                    <xdr:col>7</xdr:col>
                    <xdr:colOff>406400</xdr:colOff>
                    <xdr:row>82</xdr:row>
                    <xdr:rowOff>0</xdr:rowOff>
                  </from>
                  <to>
                    <xdr:col>8</xdr:col>
                    <xdr:colOff>0</xdr:colOff>
                    <xdr:row>83</xdr:row>
                    <xdr:rowOff>38100</xdr:rowOff>
                  </to>
                </anchor>
              </controlPr>
            </control>
          </mc:Choice>
        </mc:AlternateContent>
        <mc:AlternateContent xmlns:mc="http://schemas.openxmlformats.org/markup-compatibility/2006">
          <mc:Choice Requires="x14">
            <control shapeId="73" r:id="rId45" name="Check Box 20">
              <controlPr defaultSize="0" autoFill="0" autoLine="0" autoPict="0">
                <anchor moveWithCells="1">
                  <from>
                    <xdr:col>7</xdr:col>
                    <xdr:colOff>393700</xdr:colOff>
                    <xdr:row>82</xdr:row>
                    <xdr:rowOff>0</xdr:rowOff>
                  </from>
                  <to>
                    <xdr:col>8</xdr:col>
                    <xdr:colOff>0</xdr:colOff>
                    <xdr:row>83</xdr:row>
                    <xdr:rowOff>38100</xdr:rowOff>
                  </to>
                </anchor>
              </controlPr>
            </control>
          </mc:Choice>
        </mc:AlternateContent>
        <mc:AlternateContent xmlns:mc="http://schemas.openxmlformats.org/markup-compatibility/2006">
          <mc:Choice Requires="x14">
            <control shapeId="74" r:id="rId46" name="Check Box 23">
              <controlPr defaultSize="0" autoFill="0" autoLine="0" autoPict="0">
                <anchor moveWithCells="1">
                  <from>
                    <xdr:col>6</xdr:col>
                    <xdr:colOff>457200</xdr:colOff>
                    <xdr:row>83</xdr:row>
                    <xdr:rowOff>165100</xdr:rowOff>
                  </from>
                  <to>
                    <xdr:col>7</xdr:col>
                    <xdr:colOff>50800</xdr:colOff>
                    <xdr:row>85</xdr:row>
                    <xdr:rowOff>31750</xdr:rowOff>
                  </to>
                </anchor>
              </controlPr>
            </control>
          </mc:Choice>
        </mc:AlternateContent>
        <mc:AlternateContent xmlns:mc="http://schemas.openxmlformats.org/markup-compatibility/2006">
          <mc:Choice Requires="x14">
            <control shapeId="75" r:id="rId47" name="Check Box 24">
              <controlPr defaultSize="0" autoFill="0" autoLine="0" autoPict="0">
                <anchor moveWithCells="1">
                  <from>
                    <xdr:col>7</xdr:col>
                    <xdr:colOff>406400</xdr:colOff>
                    <xdr:row>83</xdr:row>
                    <xdr:rowOff>152400</xdr:rowOff>
                  </from>
                  <to>
                    <xdr:col>8</xdr:col>
                    <xdr:colOff>0</xdr:colOff>
                    <xdr:row>85</xdr:row>
                    <xdr:rowOff>25400</xdr:rowOff>
                  </to>
                </anchor>
              </controlPr>
            </control>
          </mc:Choice>
        </mc:AlternateContent>
        <mc:AlternateContent xmlns:mc="http://schemas.openxmlformats.org/markup-compatibility/2006">
          <mc:Choice Requires="x14">
            <control shapeId="76" r:id="rId48" name="Check Box 47">
              <controlPr defaultSize="0" autoFill="0" autoLine="0" autoPict="0">
                <anchor moveWithCells="1">
                  <from>
                    <xdr:col>6</xdr:col>
                    <xdr:colOff>457200</xdr:colOff>
                    <xdr:row>83</xdr:row>
                    <xdr:rowOff>165100</xdr:rowOff>
                  </from>
                  <to>
                    <xdr:col>7</xdr:col>
                    <xdr:colOff>50800</xdr:colOff>
                    <xdr:row>85</xdr:row>
                    <xdr:rowOff>31750</xdr:rowOff>
                  </to>
                </anchor>
              </controlPr>
            </control>
          </mc:Choice>
        </mc:AlternateContent>
        <mc:AlternateContent xmlns:mc="http://schemas.openxmlformats.org/markup-compatibility/2006">
          <mc:Choice Requires="x14">
            <control shapeId="77" r:id="rId49" name="Check Box 48">
              <controlPr defaultSize="0" autoFill="0" autoLine="0" autoPict="0">
                <anchor moveWithCells="1">
                  <from>
                    <xdr:col>7</xdr:col>
                    <xdr:colOff>406400</xdr:colOff>
                    <xdr:row>83</xdr:row>
                    <xdr:rowOff>152400</xdr:rowOff>
                  </from>
                  <to>
                    <xdr:col>8</xdr:col>
                    <xdr:colOff>0</xdr:colOff>
                    <xdr:row>85</xdr:row>
                    <xdr:rowOff>25400</xdr:rowOff>
                  </to>
                </anchor>
              </controlPr>
            </control>
          </mc:Choice>
        </mc:AlternateContent>
        <mc:AlternateContent xmlns:mc="http://schemas.openxmlformats.org/markup-compatibility/2006">
          <mc:Choice Requires="x14">
            <control shapeId="8271" r:id="rId50" name="Check Box 79">
              <controlPr defaultSize="0" autoFill="0" autoLine="0" autoPict="0">
                <anchor moveWithCells="1">
                  <from>
                    <xdr:col>6</xdr:col>
                    <xdr:colOff>457200</xdr:colOff>
                    <xdr:row>88</xdr:row>
                    <xdr:rowOff>165100</xdr:rowOff>
                  </from>
                  <to>
                    <xdr:col>7</xdr:col>
                    <xdr:colOff>50800</xdr:colOff>
                    <xdr:row>90</xdr:row>
                    <xdr:rowOff>31750</xdr:rowOff>
                  </to>
                </anchor>
              </controlPr>
            </control>
          </mc:Choice>
        </mc:AlternateContent>
        <mc:AlternateContent xmlns:mc="http://schemas.openxmlformats.org/markup-compatibility/2006">
          <mc:Choice Requires="x14">
            <control shapeId="8272" r:id="rId51" name="Check Box 80">
              <controlPr defaultSize="0" autoFill="0" autoLine="0" autoPict="0">
                <anchor moveWithCells="1">
                  <from>
                    <xdr:col>7</xdr:col>
                    <xdr:colOff>406400</xdr:colOff>
                    <xdr:row>88</xdr:row>
                    <xdr:rowOff>152400</xdr:rowOff>
                  </from>
                  <to>
                    <xdr:col>8</xdr:col>
                    <xdr:colOff>0</xdr:colOff>
                    <xdr:row>90</xdr:row>
                    <xdr:rowOff>25400</xdr:rowOff>
                  </to>
                </anchor>
              </controlPr>
            </control>
          </mc:Choice>
        </mc:AlternateContent>
        <mc:AlternateContent xmlns:mc="http://schemas.openxmlformats.org/markup-compatibility/2006">
          <mc:Choice Requires="x14">
            <control shapeId="8273" r:id="rId52" name="Check Box 81">
              <controlPr defaultSize="0" autoFill="0" autoLine="0" autoPict="0">
                <anchor moveWithCells="1">
                  <from>
                    <xdr:col>6</xdr:col>
                    <xdr:colOff>457200</xdr:colOff>
                    <xdr:row>88</xdr:row>
                    <xdr:rowOff>165100</xdr:rowOff>
                  </from>
                  <to>
                    <xdr:col>7</xdr:col>
                    <xdr:colOff>50800</xdr:colOff>
                    <xdr:row>90</xdr:row>
                    <xdr:rowOff>31750</xdr:rowOff>
                  </to>
                </anchor>
              </controlPr>
            </control>
          </mc:Choice>
        </mc:AlternateContent>
        <mc:AlternateContent xmlns:mc="http://schemas.openxmlformats.org/markup-compatibility/2006">
          <mc:Choice Requires="x14">
            <control shapeId="8274" r:id="rId53" name="Check Box 82">
              <controlPr defaultSize="0" autoFill="0" autoLine="0" autoPict="0">
                <anchor moveWithCells="1">
                  <from>
                    <xdr:col>7</xdr:col>
                    <xdr:colOff>406400</xdr:colOff>
                    <xdr:row>88</xdr:row>
                    <xdr:rowOff>152400</xdr:rowOff>
                  </from>
                  <to>
                    <xdr:col>8</xdr:col>
                    <xdr:colOff>0</xdr:colOff>
                    <xdr:row>90</xdr:row>
                    <xdr:rowOff>25400</xdr:rowOff>
                  </to>
                </anchor>
              </controlPr>
            </control>
          </mc:Choice>
        </mc:AlternateContent>
        <mc:AlternateContent xmlns:mc="http://schemas.openxmlformats.org/markup-compatibility/2006">
          <mc:Choice Requires="x14">
            <control shapeId="70" r:id="rId54" name="Check Box 17">
              <controlPr defaultSize="0" autoFill="0" autoLine="0" autoPict="0">
                <anchor moveWithCells="1">
                  <from>
                    <xdr:col>6</xdr:col>
                    <xdr:colOff>457200</xdr:colOff>
                    <xdr:row>82</xdr:row>
                    <xdr:rowOff>0</xdr:rowOff>
                  </from>
                  <to>
                    <xdr:col>7</xdr:col>
                    <xdr:colOff>50800</xdr:colOff>
                    <xdr:row>83</xdr:row>
                    <xdr:rowOff>38100</xdr:rowOff>
                  </to>
                </anchor>
              </controlPr>
            </control>
          </mc:Choice>
        </mc:AlternateContent>
        <mc:AlternateContent xmlns:mc="http://schemas.openxmlformats.org/markup-compatibility/2006">
          <mc:Choice Requires="x14">
            <control shapeId="71" r:id="rId55" name="Check Box 18">
              <controlPr defaultSize="0" autoFill="0" autoLine="0" autoPict="0">
                <anchor moveWithCells="1">
                  <from>
                    <xdr:col>6</xdr:col>
                    <xdr:colOff>457200</xdr:colOff>
                    <xdr:row>82</xdr:row>
                    <xdr:rowOff>0</xdr:rowOff>
                  </from>
                  <to>
                    <xdr:col>7</xdr:col>
                    <xdr:colOff>50800</xdr:colOff>
                    <xdr:row>83</xdr:row>
                    <xdr:rowOff>38100</xdr:rowOff>
                  </to>
                </anchor>
              </controlPr>
            </control>
          </mc:Choice>
        </mc:AlternateContent>
        <mc:AlternateContent xmlns:mc="http://schemas.openxmlformats.org/markup-compatibility/2006">
          <mc:Choice Requires="x14">
            <control shapeId="68" r:id="rId56" name="Check Box 53">
              <controlPr defaultSize="0" autoFill="0" autoLine="0" autoPict="0">
                <anchor moveWithCells="1">
                  <from>
                    <xdr:col>6</xdr:col>
                    <xdr:colOff>488950</xdr:colOff>
                    <xdr:row>96</xdr:row>
                    <xdr:rowOff>31750</xdr:rowOff>
                  </from>
                  <to>
                    <xdr:col>7</xdr:col>
                    <xdr:colOff>76200</xdr:colOff>
                    <xdr:row>97</xdr:row>
                    <xdr:rowOff>0</xdr:rowOff>
                  </to>
                </anchor>
              </controlPr>
            </control>
          </mc:Choice>
        </mc:AlternateContent>
        <mc:AlternateContent xmlns:mc="http://schemas.openxmlformats.org/markup-compatibility/2006">
          <mc:Choice Requires="x14">
            <control shapeId="69" r:id="rId57" name="Check Box 54">
              <controlPr defaultSize="0" autoFill="0" autoLine="0" autoPict="0">
                <anchor moveWithCells="1">
                  <from>
                    <xdr:col>7</xdr:col>
                    <xdr:colOff>431800</xdr:colOff>
                    <xdr:row>96</xdr:row>
                    <xdr:rowOff>25400</xdr:rowOff>
                  </from>
                  <to>
                    <xdr:col>8</xdr:col>
                    <xdr:colOff>25400</xdr:colOff>
                    <xdr:row>96</xdr:row>
                    <xdr:rowOff>228600</xdr:rowOff>
                  </to>
                </anchor>
              </controlPr>
            </control>
          </mc:Choice>
        </mc:AlternateContent>
        <mc:AlternateContent xmlns:mc="http://schemas.openxmlformats.org/markup-compatibility/2006">
          <mc:Choice Requires="x14">
            <control shapeId="8303" r:id="rId58" name="Check Box 111">
              <controlPr defaultSize="0" autoFill="0" autoLine="0" autoPict="0">
                <anchor moveWithCells="1">
                  <from>
                    <xdr:col>6</xdr:col>
                    <xdr:colOff>488950</xdr:colOff>
                    <xdr:row>63</xdr:row>
                    <xdr:rowOff>31750</xdr:rowOff>
                  </from>
                  <to>
                    <xdr:col>7</xdr:col>
                    <xdr:colOff>76200</xdr:colOff>
                    <xdr:row>64</xdr:row>
                    <xdr:rowOff>69850</xdr:rowOff>
                  </to>
                </anchor>
              </controlPr>
            </control>
          </mc:Choice>
        </mc:AlternateContent>
        <mc:AlternateContent xmlns:mc="http://schemas.openxmlformats.org/markup-compatibility/2006">
          <mc:Choice Requires="x14">
            <control shapeId="8304" r:id="rId59" name="Check Box 112">
              <controlPr defaultSize="0" autoFill="0" autoLine="0" autoPict="0">
                <anchor moveWithCells="1">
                  <from>
                    <xdr:col>7</xdr:col>
                    <xdr:colOff>431800</xdr:colOff>
                    <xdr:row>63</xdr:row>
                    <xdr:rowOff>25400</xdr:rowOff>
                  </from>
                  <to>
                    <xdr:col>8</xdr:col>
                    <xdr:colOff>25400</xdr:colOff>
                    <xdr:row>64</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FF5E9-F033-4E05-BEA1-487A687577AD}">
  <sheetPr>
    <pageSetUpPr fitToPage="1"/>
  </sheetPr>
  <dimension ref="B1:BF57"/>
  <sheetViews>
    <sheetView showGridLines="0" view="pageBreakPreview" zoomScale="36" zoomScaleNormal="55" zoomScaleSheetLayoutView="36" workbookViewId="0">
      <selection activeCell="E15" sqref="E15:F15"/>
    </sheetView>
  </sheetViews>
  <sheetFormatPr defaultColWidth="4.90625" defaultRowHeight="20.25" customHeight="1" x14ac:dyDescent="0.2"/>
  <cols>
    <col min="1" max="1" width="1.54296875" style="292" customWidth="1"/>
    <col min="2" max="56" width="6.08984375" style="292" customWidth="1"/>
    <col min="57" max="16384" width="4.90625" style="292"/>
  </cols>
  <sheetData>
    <row r="1" spans="2:57" s="264" customFormat="1" ht="20.25" customHeight="1" x14ac:dyDescent="0.2">
      <c r="C1" s="265" t="s">
        <v>540</v>
      </c>
      <c r="D1" s="265"/>
      <c r="G1" s="266" t="s">
        <v>541</v>
      </c>
      <c r="J1" s="265"/>
      <c r="K1" s="265"/>
      <c r="L1" s="265"/>
      <c r="M1" s="265"/>
      <c r="AK1" s="267" t="s">
        <v>542</v>
      </c>
      <c r="AL1" s="267" t="s">
        <v>543</v>
      </c>
      <c r="AM1" s="1078" t="s">
        <v>544</v>
      </c>
      <c r="AN1" s="1078"/>
      <c r="AO1" s="1078"/>
      <c r="AP1" s="1078"/>
      <c r="AQ1" s="1078"/>
      <c r="AR1" s="1078"/>
      <c r="AS1" s="1078"/>
      <c r="AT1" s="1078"/>
      <c r="AU1" s="1078"/>
      <c r="AV1" s="1078"/>
      <c r="AW1" s="1078"/>
      <c r="AX1" s="1078"/>
      <c r="AY1" s="1078"/>
      <c r="AZ1" s="1078"/>
      <c r="BA1" s="1078"/>
      <c r="BB1" s="268" t="s">
        <v>545</v>
      </c>
    </row>
    <row r="2" spans="2:57" s="269" customFormat="1" ht="20.25" customHeight="1" x14ac:dyDescent="0.2">
      <c r="D2" s="266"/>
      <c r="H2" s="266"/>
      <c r="I2" s="267"/>
      <c r="J2" s="267"/>
      <c r="K2" s="267"/>
      <c r="L2" s="267"/>
      <c r="M2" s="267"/>
      <c r="T2" s="267" t="s">
        <v>546</v>
      </c>
      <c r="U2" s="1079">
        <v>7</v>
      </c>
      <c r="V2" s="1079"/>
      <c r="W2" s="267" t="s">
        <v>543</v>
      </c>
      <c r="X2" s="1080">
        <f>IF(U2=0,"",YEAR(DATE(2018+U2,1,1)))</f>
        <v>2025</v>
      </c>
      <c r="Y2" s="1080"/>
      <c r="Z2" s="269" t="s">
        <v>547</v>
      </c>
      <c r="AA2" s="269" t="s">
        <v>548</v>
      </c>
      <c r="AB2" s="1079">
        <v>4</v>
      </c>
      <c r="AC2" s="1079"/>
      <c r="AD2" s="269" t="s">
        <v>549</v>
      </c>
      <c r="AJ2" s="268"/>
      <c r="AK2" s="267" t="s">
        <v>550</v>
      </c>
      <c r="AL2" s="267" t="s">
        <v>543</v>
      </c>
      <c r="AM2" s="1079"/>
      <c r="AN2" s="1079"/>
      <c r="AO2" s="1079"/>
      <c r="AP2" s="1079"/>
      <c r="AQ2" s="1079"/>
      <c r="AR2" s="1079"/>
      <c r="AS2" s="1079"/>
      <c r="AT2" s="1079"/>
      <c r="AU2" s="1079"/>
      <c r="AV2" s="1079"/>
      <c r="AW2" s="1079"/>
      <c r="AX2" s="1079"/>
      <c r="AY2" s="1079"/>
      <c r="AZ2" s="1079"/>
      <c r="BA2" s="1079"/>
      <c r="BB2" s="268" t="s">
        <v>545</v>
      </c>
      <c r="BC2" s="267"/>
      <c r="BD2" s="267"/>
      <c r="BE2" s="267"/>
    </row>
    <row r="3" spans="2:57" s="269" customFormat="1" ht="20.25" customHeight="1" x14ac:dyDescent="0.2">
      <c r="D3" s="266"/>
      <c r="H3" s="266"/>
      <c r="I3" s="267"/>
      <c r="J3" s="267"/>
      <c r="K3" s="267"/>
      <c r="L3" s="267"/>
      <c r="M3" s="267"/>
      <c r="T3" s="270"/>
      <c r="U3" s="271"/>
      <c r="V3" s="271"/>
      <c r="W3" s="272"/>
      <c r="X3" s="271"/>
      <c r="Y3" s="271"/>
      <c r="Z3" s="273"/>
      <c r="AA3" s="273"/>
      <c r="AB3" s="271"/>
      <c r="AC3" s="271"/>
      <c r="AD3" s="274"/>
      <c r="AJ3" s="268"/>
      <c r="AK3" s="267"/>
      <c r="AL3" s="267"/>
      <c r="AM3" s="275"/>
      <c r="AN3" s="275"/>
      <c r="AO3" s="275"/>
      <c r="AP3" s="275"/>
      <c r="AQ3" s="275"/>
      <c r="AR3" s="275"/>
      <c r="AS3" s="275"/>
      <c r="AT3" s="275"/>
      <c r="AU3" s="275"/>
      <c r="AV3" s="275"/>
      <c r="AW3" s="275"/>
      <c r="AX3" s="275"/>
      <c r="AY3" s="276" t="s">
        <v>551</v>
      </c>
      <c r="AZ3" s="1081" t="s">
        <v>552</v>
      </c>
      <c r="BA3" s="1081"/>
      <c r="BB3" s="1081"/>
      <c r="BC3" s="1081"/>
      <c r="BD3" s="267"/>
      <c r="BE3" s="267"/>
    </row>
    <row r="4" spans="2:57" s="269" customFormat="1" ht="20.25" customHeight="1" x14ac:dyDescent="0.2">
      <c r="B4" s="277"/>
      <c r="C4" s="277"/>
      <c r="D4" s="277"/>
      <c r="E4" s="277"/>
      <c r="F4" s="277"/>
      <c r="G4" s="277"/>
      <c r="H4" s="277"/>
      <c r="I4" s="277"/>
      <c r="J4" s="278"/>
      <c r="K4" s="279"/>
      <c r="L4" s="279"/>
      <c r="M4" s="279"/>
      <c r="N4" s="279"/>
      <c r="O4" s="279"/>
      <c r="P4" s="280"/>
      <c r="Q4" s="279"/>
      <c r="R4" s="279"/>
      <c r="Z4" s="273"/>
      <c r="AA4" s="273"/>
      <c r="AB4" s="271"/>
      <c r="AC4" s="271"/>
      <c r="AD4" s="274"/>
      <c r="AJ4" s="268"/>
      <c r="AK4" s="267"/>
      <c r="AL4" s="267"/>
      <c r="AM4" s="275"/>
      <c r="AN4" s="275"/>
      <c r="AO4" s="275"/>
      <c r="AP4" s="275"/>
      <c r="AQ4" s="275"/>
      <c r="AR4" s="275"/>
      <c r="AS4" s="275"/>
      <c r="AT4" s="275"/>
      <c r="AU4" s="275"/>
      <c r="AV4" s="275"/>
      <c r="AW4" s="275"/>
      <c r="AX4" s="275"/>
      <c r="AY4" s="276" t="s">
        <v>553</v>
      </c>
      <c r="AZ4" s="1081" t="s">
        <v>554</v>
      </c>
      <c r="BA4" s="1081"/>
      <c r="BB4" s="1081"/>
      <c r="BC4" s="1081"/>
      <c r="BD4" s="267"/>
      <c r="BE4" s="267"/>
    </row>
    <row r="5" spans="2:57" s="269" customFormat="1" ht="20.25" customHeight="1" x14ac:dyDescent="0.2">
      <c r="B5" s="281"/>
      <c r="C5" s="281"/>
      <c r="D5" s="281"/>
      <c r="E5" s="281"/>
      <c r="F5" s="281"/>
      <c r="G5" s="281"/>
      <c r="H5" s="281"/>
      <c r="I5" s="281"/>
      <c r="J5" s="279"/>
      <c r="K5" s="282"/>
      <c r="L5" s="283"/>
      <c r="M5" s="283"/>
      <c r="N5" s="283"/>
      <c r="O5" s="283"/>
      <c r="P5" s="281"/>
      <c r="Q5" s="277"/>
      <c r="R5" s="277"/>
      <c r="S5" s="264"/>
      <c r="Z5" s="273"/>
      <c r="AA5" s="273"/>
      <c r="AB5" s="271"/>
      <c r="AC5" s="271"/>
      <c r="AD5" s="264"/>
      <c r="AE5" s="264"/>
      <c r="AF5" s="264"/>
      <c r="AG5" s="264"/>
      <c r="AJ5" s="264" t="s">
        <v>555</v>
      </c>
      <c r="AK5" s="264"/>
      <c r="AL5" s="264"/>
      <c r="AM5" s="264"/>
      <c r="AN5" s="264"/>
      <c r="AO5" s="264"/>
      <c r="AP5" s="264"/>
      <c r="AQ5" s="264"/>
      <c r="AR5" s="277"/>
      <c r="AS5" s="277"/>
      <c r="AT5" s="284"/>
      <c r="AU5" s="264"/>
      <c r="AV5" s="1044">
        <v>40</v>
      </c>
      <c r="AW5" s="1045"/>
      <c r="AX5" s="284" t="s">
        <v>556</v>
      </c>
      <c r="AY5" s="264"/>
      <c r="AZ5" s="1044">
        <v>160</v>
      </c>
      <c r="BA5" s="1045"/>
      <c r="BB5" s="284" t="s">
        <v>557</v>
      </c>
      <c r="BC5" s="264"/>
      <c r="BE5" s="267"/>
    </row>
    <row r="6" spans="2:57" s="269" customFormat="1" ht="20.25" customHeight="1" x14ac:dyDescent="0.2">
      <c r="B6" s="281"/>
      <c r="C6" s="281"/>
      <c r="D6" s="281"/>
      <c r="E6" s="281"/>
      <c r="F6" s="281"/>
      <c r="G6" s="281"/>
      <c r="H6" s="281"/>
      <c r="I6" s="281"/>
      <c r="J6" s="279"/>
      <c r="K6" s="282"/>
      <c r="L6" s="283"/>
      <c r="M6" s="283"/>
      <c r="N6" s="283"/>
      <c r="O6" s="283"/>
      <c r="P6" s="281"/>
      <c r="Q6" s="277"/>
      <c r="R6" s="277"/>
      <c r="S6" s="264"/>
      <c r="Z6" s="273"/>
      <c r="AA6" s="273"/>
      <c r="AB6" s="271"/>
      <c r="AC6" s="271"/>
      <c r="AD6" s="264"/>
      <c r="AE6" s="264"/>
      <c r="AF6" s="264"/>
      <c r="AG6" s="264"/>
      <c r="AJ6" s="264"/>
      <c r="AK6" s="264"/>
      <c r="AL6" s="264"/>
      <c r="AM6" s="264"/>
      <c r="AN6" s="264"/>
      <c r="AO6" s="264"/>
      <c r="AP6" s="264"/>
      <c r="AQ6" s="264" t="s">
        <v>558</v>
      </c>
      <c r="AR6" s="264"/>
      <c r="AS6" s="285"/>
      <c r="AT6" s="285"/>
      <c r="AU6" s="285"/>
      <c r="AV6" s="264"/>
      <c r="AW6" s="264"/>
      <c r="AX6" s="286"/>
      <c r="AY6" s="264"/>
      <c r="AZ6" s="1044">
        <v>100</v>
      </c>
      <c r="BA6" s="1045"/>
      <c r="BB6" s="284" t="s">
        <v>559</v>
      </c>
      <c r="BC6" s="264"/>
      <c r="BE6" s="267"/>
    </row>
    <row r="7" spans="2:57" s="269" customFormat="1" ht="20.25" customHeight="1" x14ac:dyDescent="0.2">
      <c r="B7" s="281"/>
      <c r="C7" s="281"/>
      <c r="D7" s="281"/>
      <c r="E7" s="281"/>
      <c r="F7" s="281"/>
      <c r="G7" s="281"/>
      <c r="H7" s="281"/>
      <c r="I7" s="281"/>
      <c r="J7" s="281"/>
      <c r="K7" s="287"/>
      <c r="L7" s="287"/>
      <c r="M7" s="287"/>
      <c r="N7" s="281"/>
      <c r="O7" s="288"/>
      <c r="P7" s="289"/>
      <c r="Q7" s="289"/>
      <c r="R7" s="290"/>
      <c r="S7" s="285"/>
      <c r="Z7" s="273"/>
      <c r="AA7" s="273"/>
      <c r="AB7" s="271"/>
      <c r="AC7" s="271"/>
      <c r="AD7" s="284"/>
      <c r="AE7" s="264"/>
      <c r="AF7" s="264"/>
      <c r="AG7" s="264"/>
      <c r="AL7" s="264"/>
      <c r="AM7" s="264"/>
      <c r="AN7" s="291"/>
      <c r="AO7" s="286"/>
      <c r="AP7" s="286"/>
      <c r="AQ7" s="285"/>
      <c r="AR7" s="285"/>
      <c r="AS7" s="285"/>
      <c r="AT7" s="285"/>
      <c r="AU7" s="285"/>
      <c r="AV7" s="285"/>
      <c r="AW7" s="264" t="s">
        <v>560</v>
      </c>
      <c r="AX7" s="264"/>
      <c r="AY7" s="264"/>
      <c r="AZ7" s="1046">
        <f>DAY(EOMONTH(DATE(X2,AB2,1),0))</f>
        <v>30</v>
      </c>
      <c r="BA7" s="1047"/>
      <c r="BB7" s="284" t="s">
        <v>561</v>
      </c>
      <c r="BE7" s="267"/>
    </row>
    <row r="8" spans="2:57" ht="5.15" customHeight="1" thickBot="1" x14ac:dyDescent="0.25">
      <c r="C8" s="293"/>
      <c r="D8" s="293"/>
      <c r="S8" s="293"/>
      <c r="AJ8" s="293"/>
      <c r="BC8" s="294"/>
      <c r="BD8" s="294"/>
      <c r="BE8" s="294"/>
    </row>
    <row r="9" spans="2:57" ht="20.25" customHeight="1" thickBot="1" x14ac:dyDescent="0.25">
      <c r="B9" s="1048" t="s">
        <v>562</v>
      </c>
      <c r="C9" s="1051" t="s">
        <v>563</v>
      </c>
      <c r="D9" s="1052"/>
      <c r="E9" s="1057" t="s">
        <v>564</v>
      </c>
      <c r="F9" s="1052"/>
      <c r="G9" s="1057" t="s">
        <v>565</v>
      </c>
      <c r="H9" s="1051"/>
      <c r="I9" s="1051"/>
      <c r="J9" s="1051"/>
      <c r="K9" s="1052"/>
      <c r="L9" s="1057" t="s">
        <v>566</v>
      </c>
      <c r="M9" s="1051"/>
      <c r="N9" s="1051"/>
      <c r="O9" s="1060"/>
      <c r="P9" s="1063" t="s">
        <v>567</v>
      </c>
      <c r="Q9" s="1064"/>
      <c r="R9" s="1064"/>
      <c r="S9" s="1064"/>
      <c r="T9" s="1064"/>
      <c r="U9" s="1064"/>
      <c r="V9" s="1064"/>
      <c r="W9" s="1064"/>
      <c r="X9" s="1064"/>
      <c r="Y9" s="1064"/>
      <c r="Z9" s="1064"/>
      <c r="AA9" s="1064"/>
      <c r="AB9" s="1064"/>
      <c r="AC9" s="1064"/>
      <c r="AD9" s="1064"/>
      <c r="AE9" s="1064"/>
      <c r="AF9" s="1064"/>
      <c r="AG9" s="1064"/>
      <c r="AH9" s="1064"/>
      <c r="AI9" s="1064"/>
      <c r="AJ9" s="1064"/>
      <c r="AK9" s="1064"/>
      <c r="AL9" s="1064"/>
      <c r="AM9" s="1064"/>
      <c r="AN9" s="1064"/>
      <c r="AO9" s="1064"/>
      <c r="AP9" s="1064"/>
      <c r="AQ9" s="1064"/>
      <c r="AR9" s="1064"/>
      <c r="AS9" s="1064"/>
      <c r="AT9" s="1064"/>
      <c r="AU9" s="1065" t="str">
        <f>IF(AZ3="４週","(10)1～4週目の勤務時間数合計","(10)1か月の勤務時間数合計")</f>
        <v>(10)1～4週目の勤務時間数合計</v>
      </c>
      <c r="AV9" s="1066"/>
      <c r="AW9" s="1065" t="s">
        <v>568</v>
      </c>
      <c r="AX9" s="1066"/>
      <c r="AY9" s="1073" t="s">
        <v>569</v>
      </c>
      <c r="AZ9" s="1073"/>
      <c r="BA9" s="1073"/>
      <c r="BB9" s="1073"/>
      <c r="BC9" s="1073"/>
      <c r="BD9" s="1073"/>
    </row>
    <row r="10" spans="2:57" ht="20.25" customHeight="1" thickBot="1" x14ac:dyDescent="0.25">
      <c r="B10" s="1049"/>
      <c r="C10" s="1053"/>
      <c r="D10" s="1054"/>
      <c r="E10" s="1058"/>
      <c r="F10" s="1054"/>
      <c r="G10" s="1058"/>
      <c r="H10" s="1053"/>
      <c r="I10" s="1053"/>
      <c r="J10" s="1053"/>
      <c r="K10" s="1054"/>
      <c r="L10" s="1058"/>
      <c r="M10" s="1053"/>
      <c r="N10" s="1053"/>
      <c r="O10" s="1061"/>
      <c r="P10" s="1075" t="s">
        <v>570</v>
      </c>
      <c r="Q10" s="1076"/>
      <c r="R10" s="1076"/>
      <c r="S10" s="1076"/>
      <c r="T10" s="1076"/>
      <c r="U10" s="1076"/>
      <c r="V10" s="1077"/>
      <c r="W10" s="1075" t="s">
        <v>571</v>
      </c>
      <c r="X10" s="1076"/>
      <c r="Y10" s="1076"/>
      <c r="Z10" s="1076"/>
      <c r="AA10" s="1076"/>
      <c r="AB10" s="1076"/>
      <c r="AC10" s="1077"/>
      <c r="AD10" s="1075" t="s">
        <v>572</v>
      </c>
      <c r="AE10" s="1076"/>
      <c r="AF10" s="1076"/>
      <c r="AG10" s="1076"/>
      <c r="AH10" s="1076"/>
      <c r="AI10" s="1076"/>
      <c r="AJ10" s="1077"/>
      <c r="AK10" s="1075" t="s">
        <v>573</v>
      </c>
      <c r="AL10" s="1076"/>
      <c r="AM10" s="1076"/>
      <c r="AN10" s="1076"/>
      <c r="AO10" s="1076"/>
      <c r="AP10" s="1076"/>
      <c r="AQ10" s="1077"/>
      <c r="AR10" s="1075" t="s">
        <v>574</v>
      </c>
      <c r="AS10" s="1076"/>
      <c r="AT10" s="1077"/>
      <c r="AU10" s="1067"/>
      <c r="AV10" s="1068"/>
      <c r="AW10" s="1067"/>
      <c r="AX10" s="1068"/>
      <c r="AY10" s="1073"/>
      <c r="AZ10" s="1073"/>
      <c r="BA10" s="1073"/>
      <c r="BB10" s="1073"/>
      <c r="BC10" s="1073"/>
      <c r="BD10" s="1073"/>
    </row>
    <row r="11" spans="2:57" ht="20.25" customHeight="1" thickBot="1" x14ac:dyDescent="0.25">
      <c r="B11" s="1049"/>
      <c r="C11" s="1053"/>
      <c r="D11" s="1054"/>
      <c r="E11" s="1058"/>
      <c r="F11" s="1054"/>
      <c r="G11" s="1058"/>
      <c r="H11" s="1053"/>
      <c r="I11" s="1053"/>
      <c r="J11" s="1053"/>
      <c r="K11" s="1054"/>
      <c r="L11" s="1058"/>
      <c r="M11" s="1053"/>
      <c r="N11" s="1053"/>
      <c r="O11" s="1061"/>
      <c r="P11" s="295">
        <f>DAY(DATE($X$2,$AB$2,1))</f>
        <v>1</v>
      </c>
      <c r="Q11" s="296">
        <f>DAY(DATE($X$2,$AB$2,2))</f>
        <v>2</v>
      </c>
      <c r="R11" s="296">
        <f>DAY(DATE($X$2,$AB$2,3))</f>
        <v>3</v>
      </c>
      <c r="S11" s="296">
        <f>DAY(DATE($X$2,$AB$2,4))</f>
        <v>4</v>
      </c>
      <c r="T11" s="296">
        <f>DAY(DATE($X$2,$AB$2,5))</f>
        <v>5</v>
      </c>
      <c r="U11" s="296">
        <f>DAY(DATE($X$2,$AB$2,6))</f>
        <v>6</v>
      </c>
      <c r="V11" s="297">
        <f>DAY(DATE($X$2,$AB$2,7))</f>
        <v>7</v>
      </c>
      <c r="W11" s="295">
        <f>DAY(DATE($X$2,$AB$2,8))</f>
        <v>8</v>
      </c>
      <c r="X11" s="296">
        <f>DAY(DATE($X$2,$AB$2,9))</f>
        <v>9</v>
      </c>
      <c r="Y11" s="296">
        <f>DAY(DATE($X$2,$AB$2,10))</f>
        <v>10</v>
      </c>
      <c r="Z11" s="296">
        <f>DAY(DATE($X$2,$AB$2,11))</f>
        <v>11</v>
      </c>
      <c r="AA11" s="296">
        <f>DAY(DATE($X$2,$AB$2,12))</f>
        <v>12</v>
      </c>
      <c r="AB11" s="296">
        <f>DAY(DATE($X$2,$AB$2,13))</f>
        <v>13</v>
      </c>
      <c r="AC11" s="297">
        <f>DAY(DATE($X$2,$AB$2,14))</f>
        <v>14</v>
      </c>
      <c r="AD11" s="295">
        <f>DAY(DATE($X$2,$AB$2,15))</f>
        <v>15</v>
      </c>
      <c r="AE11" s="296">
        <f>DAY(DATE($X$2,$AB$2,16))</f>
        <v>16</v>
      </c>
      <c r="AF11" s="296">
        <f>DAY(DATE($X$2,$AB$2,17))</f>
        <v>17</v>
      </c>
      <c r="AG11" s="296">
        <f>DAY(DATE($X$2,$AB$2,18))</f>
        <v>18</v>
      </c>
      <c r="AH11" s="296">
        <f>DAY(DATE($X$2,$AB$2,19))</f>
        <v>19</v>
      </c>
      <c r="AI11" s="296">
        <f>DAY(DATE($X$2,$AB$2,20))</f>
        <v>20</v>
      </c>
      <c r="AJ11" s="297">
        <f>DAY(DATE($X$2,$AB$2,21))</f>
        <v>21</v>
      </c>
      <c r="AK11" s="295">
        <f>DAY(DATE($X$2,$AB$2,22))</f>
        <v>22</v>
      </c>
      <c r="AL11" s="296">
        <f>DAY(DATE($X$2,$AB$2,23))</f>
        <v>23</v>
      </c>
      <c r="AM11" s="296">
        <f>DAY(DATE($X$2,$AB$2,24))</f>
        <v>24</v>
      </c>
      <c r="AN11" s="296">
        <f>DAY(DATE($X$2,$AB$2,25))</f>
        <v>25</v>
      </c>
      <c r="AO11" s="296">
        <f>DAY(DATE($X$2,$AB$2,26))</f>
        <v>26</v>
      </c>
      <c r="AP11" s="296">
        <f>DAY(DATE($X$2,$AB$2,27))</f>
        <v>27</v>
      </c>
      <c r="AQ11" s="297">
        <f>DAY(DATE($X$2,$AB$2,28))</f>
        <v>28</v>
      </c>
      <c r="AR11" s="295" t="str">
        <f>IF(AZ3="暦月",IF(DAY(DATE($X$2,$AB$2,29))=29,29,""),"")</f>
        <v/>
      </c>
      <c r="AS11" s="296" t="str">
        <f>IF(AZ3="暦月",IF(DAY(DATE($X$2,$AB$2,30))=30,30,""),"")</f>
        <v/>
      </c>
      <c r="AT11" s="298" t="str">
        <f>IF(AZ3="暦月",IF(DAY(DATE($X$2,$AB$2,31))=31,31,""),"")</f>
        <v/>
      </c>
      <c r="AU11" s="1067"/>
      <c r="AV11" s="1068"/>
      <c r="AW11" s="1067"/>
      <c r="AX11" s="1068"/>
      <c r="AY11" s="1073"/>
      <c r="AZ11" s="1073"/>
      <c r="BA11" s="1073"/>
      <c r="BB11" s="1073"/>
      <c r="BC11" s="1073"/>
      <c r="BD11" s="1073"/>
    </row>
    <row r="12" spans="2:57" ht="20.25" hidden="1" customHeight="1" thickBot="1" x14ac:dyDescent="0.25">
      <c r="B12" s="1049"/>
      <c r="C12" s="1053"/>
      <c r="D12" s="1054"/>
      <c r="E12" s="1058"/>
      <c r="F12" s="1054"/>
      <c r="G12" s="1058"/>
      <c r="H12" s="1053"/>
      <c r="I12" s="1053"/>
      <c r="J12" s="1053"/>
      <c r="K12" s="1054"/>
      <c r="L12" s="1058"/>
      <c r="M12" s="1053"/>
      <c r="N12" s="1053"/>
      <c r="O12" s="1061"/>
      <c r="P12" s="295">
        <f>WEEKDAY(DATE($X$2,$AB$2,1))</f>
        <v>3</v>
      </c>
      <c r="Q12" s="296">
        <f>WEEKDAY(DATE($X$2,$AB$2,2))</f>
        <v>4</v>
      </c>
      <c r="R12" s="296">
        <f>WEEKDAY(DATE($X$2,$AB$2,3))</f>
        <v>5</v>
      </c>
      <c r="S12" s="296">
        <f>WEEKDAY(DATE($X$2,$AB$2,4))</f>
        <v>6</v>
      </c>
      <c r="T12" s="296">
        <f>WEEKDAY(DATE($X$2,$AB$2,5))</f>
        <v>7</v>
      </c>
      <c r="U12" s="296">
        <f>WEEKDAY(DATE($X$2,$AB$2,6))</f>
        <v>1</v>
      </c>
      <c r="V12" s="297">
        <f>WEEKDAY(DATE($X$2,$AB$2,7))</f>
        <v>2</v>
      </c>
      <c r="W12" s="295">
        <f>WEEKDAY(DATE($X$2,$AB$2,8))</f>
        <v>3</v>
      </c>
      <c r="X12" s="296">
        <f>WEEKDAY(DATE($X$2,$AB$2,9))</f>
        <v>4</v>
      </c>
      <c r="Y12" s="296">
        <f>WEEKDAY(DATE($X$2,$AB$2,10))</f>
        <v>5</v>
      </c>
      <c r="Z12" s="296">
        <f>WEEKDAY(DATE($X$2,$AB$2,11))</f>
        <v>6</v>
      </c>
      <c r="AA12" s="296">
        <f>WEEKDAY(DATE($X$2,$AB$2,12))</f>
        <v>7</v>
      </c>
      <c r="AB12" s="296">
        <f>WEEKDAY(DATE($X$2,$AB$2,13))</f>
        <v>1</v>
      </c>
      <c r="AC12" s="297">
        <f>WEEKDAY(DATE($X$2,$AB$2,14))</f>
        <v>2</v>
      </c>
      <c r="AD12" s="295">
        <f>WEEKDAY(DATE($X$2,$AB$2,15))</f>
        <v>3</v>
      </c>
      <c r="AE12" s="296">
        <f>WEEKDAY(DATE($X$2,$AB$2,16))</f>
        <v>4</v>
      </c>
      <c r="AF12" s="296">
        <f>WEEKDAY(DATE($X$2,$AB$2,17))</f>
        <v>5</v>
      </c>
      <c r="AG12" s="296">
        <f>WEEKDAY(DATE($X$2,$AB$2,18))</f>
        <v>6</v>
      </c>
      <c r="AH12" s="296">
        <f>WEEKDAY(DATE($X$2,$AB$2,19))</f>
        <v>7</v>
      </c>
      <c r="AI12" s="296">
        <f>WEEKDAY(DATE($X$2,$AB$2,20))</f>
        <v>1</v>
      </c>
      <c r="AJ12" s="297">
        <f>WEEKDAY(DATE($X$2,$AB$2,21))</f>
        <v>2</v>
      </c>
      <c r="AK12" s="295">
        <f>WEEKDAY(DATE($X$2,$AB$2,22))</f>
        <v>3</v>
      </c>
      <c r="AL12" s="296">
        <f>WEEKDAY(DATE($X$2,$AB$2,23))</f>
        <v>4</v>
      </c>
      <c r="AM12" s="296">
        <f>WEEKDAY(DATE($X$2,$AB$2,24))</f>
        <v>5</v>
      </c>
      <c r="AN12" s="296">
        <f>WEEKDAY(DATE($X$2,$AB$2,25))</f>
        <v>6</v>
      </c>
      <c r="AO12" s="296">
        <f>WEEKDAY(DATE($X$2,$AB$2,26))</f>
        <v>7</v>
      </c>
      <c r="AP12" s="296">
        <f>WEEKDAY(DATE($X$2,$AB$2,27))</f>
        <v>1</v>
      </c>
      <c r="AQ12" s="297">
        <f>WEEKDAY(DATE($X$2,$AB$2,28))</f>
        <v>2</v>
      </c>
      <c r="AR12" s="295">
        <f>IF(AR11=29,WEEKDAY(DATE($X$2,$AB$2,29)),0)</f>
        <v>0</v>
      </c>
      <c r="AS12" s="296">
        <f>IF(AS11=30,WEEKDAY(DATE($X$2,$AB$2,30)),0)</f>
        <v>0</v>
      </c>
      <c r="AT12" s="298">
        <f>IF(AT11=31,WEEKDAY(DATE($X$2,$AB$2,31)),0)</f>
        <v>0</v>
      </c>
      <c r="AU12" s="1069"/>
      <c r="AV12" s="1070"/>
      <c r="AW12" s="1069"/>
      <c r="AX12" s="1070"/>
      <c r="AY12" s="1074"/>
      <c r="AZ12" s="1074"/>
      <c r="BA12" s="1074"/>
      <c r="BB12" s="1074"/>
      <c r="BC12" s="1074"/>
      <c r="BD12" s="1074"/>
    </row>
    <row r="13" spans="2:57" ht="20.25" customHeight="1" thickBot="1" x14ac:dyDescent="0.25">
      <c r="B13" s="1050"/>
      <c r="C13" s="1055"/>
      <c r="D13" s="1056"/>
      <c r="E13" s="1059"/>
      <c r="F13" s="1056"/>
      <c r="G13" s="1059"/>
      <c r="H13" s="1055"/>
      <c r="I13" s="1055"/>
      <c r="J13" s="1055"/>
      <c r="K13" s="1056"/>
      <c r="L13" s="1059"/>
      <c r="M13" s="1055"/>
      <c r="N13" s="1055"/>
      <c r="O13" s="1062"/>
      <c r="P13" s="299" t="str">
        <f>IF(P12=1,"日",IF(P12=2,"月",IF(P12=3,"火",IF(P12=4,"水",IF(P12=5,"木",IF(P12=6,"金","土"))))))</f>
        <v>火</v>
      </c>
      <c r="Q13" s="300" t="str">
        <f t="shared" ref="Q13:AQ13" si="0">IF(Q12=1,"日",IF(Q12=2,"月",IF(Q12=3,"火",IF(Q12=4,"水",IF(Q12=5,"木",IF(Q12=6,"金","土"))))))</f>
        <v>水</v>
      </c>
      <c r="R13" s="300" t="str">
        <f t="shared" si="0"/>
        <v>木</v>
      </c>
      <c r="S13" s="300" t="str">
        <f t="shared" si="0"/>
        <v>金</v>
      </c>
      <c r="T13" s="300" t="str">
        <f t="shared" si="0"/>
        <v>土</v>
      </c>
      <c r="U13" s="300" t="str">
        <f t="shared" si="0"/>
        <v>日</v>
      </c>
      <c r="V13" s="301" t="str">
        <f t="shared" si="0"/>
        <v>月</v>
      </c>
      <c r="W13" s="299" t="str">
        <f t="shared" si="0"/>
        <v>火</v>
      </c>
      <c r="X13" s="300" t="str">
        <f t="shared" si="0"/>
        <v>水</v>
      </c>
      <c r="Y13" s="300" t="str">
        <f t="shared" si="0"/>
        <v>木</v>
      </c>
      <c r="Z13" s="300" t="str">
        <f t="shared" si="0"/>
        <v>金</v>
      </c>
      <c r="AA13" s="300" t="str">
        <f t="shared" si="0"/>
        <v>土</v>
      </c>
      <c r="AB13" s="300" t="str">
        <f t="shared" si="0"/>
        <v>日</v>
      </c>
      <c r="AC13" s="301" t="str">
        <f t="shared" si="0"/>
        <v>月</v>
      </c>
      <c r="AD13" s="299" t="str">
        <f t="shared" si="0"/>
        <v>火</v>
      </c>
      <c r="AE13" s="300" t="str">
        <f t="shared" si="0"/>
        <v>水</v>
      </c>
      <c r="AF13" s="300" t="str">
        <f t="shared" si="0"/>
        <v>木</v>
      </c>
      <c r="AG13" s="300" t="str">
        <f t="shared" si="0"/>
        <v>金</v>
      </c>
      <c r="AH13" s="300" t="str">
        <f t="shared" si="0"/>
        <v>土</v>
      </c>
      <c r="AI13" s="300" t="str">
        <f t="shared" si="0"/>
        <v>日</v>
      </c>
      <c r="AJ13" s="301" t="str">
        <f t="shared" si="0"/>
        <v>月</v>
      </c>
      <c r="AK13" s="299" t="str">
        <f t="shared" si="0"/>
        <v>火</v>
      </c>
      <c r="AL13" s="300" t="str">
        <f t="shared" si="0"/>
        <v>水</v>
      </c>
      <c r="AM13" s="300" t="str">
        <f t="shared" si="0"/>
        <v>木</v>
      </c>
      <c r="AN13" s="300" t="str">
        <f t="shared" si="0"/>
        <v>金</v>
      </c>
      <c r="AO13" s="300" t="str">
        <f t="shared" si="0"/>
        <v>土</v>
      </c>
      <c r="AP13" s="300" t="str">
        <f t="shared" si="0"/>
        <v>日</v>
      </c>
      <c r="AQ13" s="301" t="str">
        <f t="shared" si="0"/>
        <v>月</v>
      </c>
      <c r="AR13" s="300" t="str">
        <f>IF(AR12=1,"日",IF(AR12=2,"月",IF(AR12=3,"火",IF(AR12=4,"水",IF(AR12=5,"木",IF(AR12=6,"金",IF(AR12=0,"","土")))))))</f>
        <v/>
      </c>
      <c r="AS13" s="300" t="str">
        <f>IF(AS12=1,"日",IF(AS12=2,"月",IF(AS12=3,"火",IF(AS12=4,"水",IF(AS12=5,"木",IF(AS12=6,"金",IF(AS12=0,"","土")))))))</f>
        <v/>
      </c>
      <c r="AT13" s="302" t="str">
        <f>IF(AT12=1,"日",IF(AT12=2,"月",IF(AT12=3,"火",IF(AT12=4,"水",IF(AT12=5,"木",IF(AT12=6,"金",IF(AT12=0,"","土")))))))</f>
        <v/>
      </c>
      <c r="AU13" s="1071"/>
      <c r="AV13" s="1072"/>
      <c r="AW13" s="1071"/>
      <c r="AX13" s="1072"/>
      <c r="AY13" s="1074"/>
      <c r="AZ13" s="1074"/>
      <c r="BA13" s="1074"/>
      <c r="BB13" s="1074"/>
      <c r="BC13" s="1074"/>
      <c r="BD13" s="1074"/>
    </row>
    <row r="14" spans="2:57" ht="39.9" customHeight="1" x14ac:dyDescent="0.2">
      <c r="B14" s="303">
        <v>1</v>
      </c>
      <c r="C14" s="1030"/>
      <c r="D14" s="1031"/>
      <c r="E14" s="1032"/>
      <c r="F14" s="1033"/>
      <c r="G14" s="1034"/>
      <c r="H14" s="1035"/>
      <c r="I14" s="1035"/>
      <c r="J14" s="1035"/>
      <c r="K14" s="1036"/>
      <c r="L14" s="1037"/>
      <c r="M14" s="1038"/>
      <c r="N14" s="1038"/>
      <c r="O14" s="1039"/>
      <c r="P14" s="304"/>
      <c r="Q14" s="305"/>
      <c r="R14" s="305"/>
      <c r="S14" s="305"/>
      <c r="T14" s="305"/>
      <c r="U14" s="305"/>
      <c r="V14" s="306"/>
      <c r="W14" s="304"/>
      <c r="X14" s="305"/>
      <c r="Y14" s="305"/>
      <c r="Z14" s="305"/>
      <c r="AA14" s="305"/>
      <c r="AB14" s="305"/>
      <c r="AC14" s="306"/>
      <c r="AD14" s="304"/>
      <c r="AE14" s="305"/>
      <c r="AF14" s="305"/>
      <c r="AG14" s="305"/>
      <c r="AH14" s="305"/>
      <c r="AI14" s="305"/>
      <c r="AJ14" s="306"/>
      <c r="AK14" s="304"/>
      <c r="AL14" s="305"/>
      <c r="AM14" s="305"/>
      <c r="AN14" s="305"/>
      <c r="AO14" s="305"/>
      <c r="AP14" s="305"/>
      <c r="AQ14" s="306"/>
      <c r="AR14" s="304"/>
      <c r="AS14" s="305"/>
      <c r="AT14" s="306"/>
      <c r="AU14" s="1040">
        <f>IF($AZ$3="４週",SUM(P14:AQ14),IF($AZ$3="暦月",SUM(P14:AT14),""))</f>
        <v>0</v>
      </c>
      <c r="AV14" s="1041"/>
      <c r="AW14" s="1042">
        <f t="shared" ref="AW14:AW31" si="1">IF($AZ$3="４週",AU14/4,IF($AZ$3="暦月",AU14/($AZ$7/7),""))</f>
        <v>0</v>
      </c>
      <c r="AX14" s="1043"/>
      <c r="AY14" s="1027"/>
      <c r="AZ14" s="1028"/>
      <c r="BA14" s="1028"/>
      <c r="BB14" s="1028"/>
      <c r="BC14" s="1028"/>
      <c r="BD14" s="1029"/>
    </row>
    <row r="15" spans="2:57" ht="39.9" customHeight="1" x14ac:dyDescent="0.2">
      <c r="B15" s="307">
        <f t="shared" ref="B15:B31" si="2">B14+1</f>
        <v>2</v>
      </c>
      <c r="C15" s="1013"/>
      <c r="D15" s="1014"/>
      <c r="E15" s="1015"/>
      <c r="F15" s="1016"/>
      <c r="G15" s="1017"/>
      <c r="H15" s="1018"/>
      <c r="I15" s="1018"/>
      <c r="J15" s="1018"/>
      <c r="K15" s="1019"/>
      <c r="L15" s="1020"/>
      <c r="M15" s="1021"/>
      <c r="N15" s="1021"/>
      <c r="O15" s="1022"/>
      <c r="P15" s="308"/>
      <c r="Q15" s="309"/>
      <c r="R15" s="309"/>
      <c r="S15" s="309"/>
      <c r="T15" s="309"/>
      <c r="U15" s="309"/>
      <c r="V15" s="310"/>
      <c r="W15" s="308"/>
      <c r="X15" s="309"/>
      <c r="Y15" s="309"/>
      <c r="Z15" s="309"/>
      <c r="AA15" s="309"/>
      <c r="AB15" s="309"/>
      <c r="AC15" s="310"/>
      <c r="AD15" s="308"/>
      <c r="AE15" s="309"/>
      <c r="AF15" s="309"/>
      <c r="AG15" s="309"/>
      <c r="AH15" s="309"/>
      <c r="AI15" s="309"/>
      <c r="AJ15" s="310"/>
      <c r="AK15" s="308"/>
      <c r="AL15" s="309"/>
      <c r="AM15" s="309"/>
      <c r="AN15" s="309"/>
      <c r="AO15" s="309"/>
      <c r="AP15" s="309"/>
      <c r="AQ15" s="310"/>
      <c r="AR15" s="308"/>
      <c r="AS15" s="309"/>
      <c r="AT15" s="310"/>
      <c r="AU15" s="1023">
        <f>IF($AZ$3="４週",SUM(P15:AQ15),IF($AZ$3="暦月",SUM(P15:AT15),""))</f>
        <v>0</v>
      </c>
      <c r="AV15" s="1024"/>
      <c r="AW15" s="1025">
        <f t="shared" si="1"/>
        <v>0</v>
      </c>
      <c r="AX15" s="1026"/>
      <c r="AY15" s="993"/>
      <c r="AZ15" s="994"/>
      <c r="BA15" s="994"/>
      <c r="BB15" s="994"/>
      <c r="BC15" s="994"/>
      <c r="BD15" s="995"/>
    </row>
    <row r="16" spans="2:57" ht="39.9" customHeight="1" x14ac:dyDescent="0.2">
      <c r="B16" s="307">
        <f t="shared" si="2"/>
        <v>3</v>
      </c>
      <c r="C16" s="1013"/>
      <c r="D16" s="1014"/>
      <c r="E16" s="1015"/>
      <c r="F16" s="1016"/>
      <c r="G16" s="1017"/>
      <c r="H16" s="1018"/>
      <c r="I16" s="1018"/>
      <c r="J16" s="1018"/>
      <c r="K16" s="1019"/>
      <c r="L16" s="1020"/>
      <c r="M16" s="1021"/>
      <c r="N16" s="1021"/>
      <c r="O16" s="1022"/>
      <c r="P16" s="308"/>
      <c r="Q16" s="309"/>
      <c r="R16" s="309"/>
      <c r="S16" s="309"/>
      <c r="T16" s="309"/>
      <c r="U16" s="309"/>
      <c r="V16" s="310"/>
      <c r="W16" s="308"/>
      <c r="X16" s="309"/>
      <c r="Y16" s="309"/>
      <c r="Z16" s="309"/>
      <c r="AA16" s="309"/>
      <c r="AB16" s="309"/>
      <c r="AC16" s="310"/>
      <c r="AD16" s="308"/>
      <c r="AE16" s="309"/>
      <c r="AF16" s="309"/>
      <c r="AG16" s="309"/>
      <c r="AH16" s="309"/>
      <c r="AI16" s="309"/>
      <c r="AJ16" s="310"/>
      <c r="AK16" s="308"/>
      <c r="AL16" s="309"/>
      <c r="AM16" s="309"/>
      <c r="AN16" s="309"/>
      <c r="AO16" s="309"/>
      <c r="AP16" s="309"/>
      <c r="AQ16" s="310"/>
      <c r="AR16" s="308"/>
      <c r="AS16" s="309"/>
      <c r="AT16" s="310"/>
      <c r="AU16" s="1023">
        <f>IF($AZ$3="４週",SUM(P16:AQ16),IF($AZ$3="暦月",SUM(P16:AT16),""))</f>
        <v>0</v>
      </c>
      <c r="AV16" s="1024"/>
      <c r="AW16" s="1025">
        <f t="shared" si="1"/>
        <v>0</v>
      </c>
      <c r="AX16" s="1026"/>
      <c r="AY16" s="993"/>
      <c r="AZ16" s="994"/>
      <c r="BA16" s="994"/>
      <c r="BB16" s="994"/>
      <c r="BC16" s="994"/>
      <c r="BD16" s="995"/>
    </row>
    <row r="17" spans="2:56" ht="39.9" customHeight="1" x14ac:dyDescent="0.2">
      <c r="B17" s="307">
        <f t="shared" si="2"/>
        <v>4</v>
      </c>
      <c r="C17" s="1013"/>
      <c r="D17" s="1014"/>
      <c r="E17" s="1015"/>
      <c r="F17" s="1016"/>
      <c r="G17" s="1017"/>
      <c r="H17" s="1018"/>
      <c r="I17" s="1018"/>
      <c r="J17" s="1018"/>
      <c r="K17" s="1019"/>
      <c r="L17" s="1020"/>
      <c r="M17" s="1021"/>
      <c r="N17" s="1021"/>
      <c r="O17" s="1022"/>
      <c r="P17" s="308"/>
      <c r="Q17" s="309"/>
      <c r="R17" s="309"/>
      <c r="S17" s="309"/>
      <c r="T17" s="309"/>
      <c r="U17" s="309"/>
      <c r="V17" s="310"/>
      <c r="W17" s="308"/>
      <c r="X17" s="309"/>
      <c r="Y17" s="309"/>
      <c r="Z17" s="309"/>
      <c r="AA17" s="309"/>
      <c r="AB17" s="309"/>
      <c r="AC17" s="310"/>
      <c r="AD17" s="308"/>
      <c r="AE17" s="309"/>
      <c r="AF17" s="309"/>
      <c r="AG17" s="309"/>
      <c r="AH17" s="309"/>
      <c r="AI17" s="309"/>
      <c r="AJ17" s="310"/>
      <c r="AK17" s="308"/>
      <c r="AL17" s="309"/>
      <c r="AM17" s="309"/>
      <c r="AN17" s="309"/>
      <c r="AO17" s="309"/>
      <c r="AP17" s="309"/>
      <c r="AQ17" s="310"/>
      <c r="AR17" s="308"/>
      <c r="AS17" s="309"/>
      <c r="AT17" s="310"/>
      <c r="AU17" s="1023">
        <f>IF($AZ$3="４週",SUM(P17:AQ17),IF($AZ$3="暦月",SUM(P17:AT17),""))</f>
        <v>0</v>
      </c>
      <c r="AV17" s="1024"/>
      <c r="AW17" s="1025">
        <f t="shared" si="1"/>
        <v>0</v>
      </c>
      <c r="AX17" s="1026"/>
      <c r="AY17" s="993"/>
      <c r="AZ17" s="994"/>
      <c r="BA17" s="994"/>
      <c r="BB17" s="994"/>
      <c r="BC17" s="994"/>
      <c r="BD17" s="995"/>
    </row>
    <row r="18" spans="2:56" ht="39.9" customHeight="1" x14ac:dyDescent="0.2">
      <c r="B18" s="307">
        <f t="shared" si="2"/>
        <v>5</v>
      </c>
      <c r="C18" s="1013"/>
      <c r="D18" s="1014"/>
      <c r="E18" s="1015"/>
      <c r="F18" s="1016"/>
      <c r="G18" s="1017"/>
      <c r="H18" s="1018"/>
      <c r="I18" s="1018"/>
      <c r="J18" s="1018"/>
      <c r="K18" s="1019"/>
      <c r="L18" s="1020"/>
      <c r="M18" s="1021"/>
      <c r="N18" s="1021"/>
      <c r="O18" s="1022"/>
      <c r="P18" s="308"/>
      <c r="Q18" s="309"/>
      <c r="R18" s="309"/>
      <c r="S18" s="309"/>
      <c r="T18" s="309"/>
      <c r="U18" s="309"/>
      <c r="V18" s="310"/>
      <c r="W18" s="308"/>
      <c r="X18" s="309"/>
      <c r="Y18" s="309"/>
      <c r="Z18" s="309"/>
      <c r="AA18" s="309"/>
      <c r="AB18" s="309"/>
      <c r="AC18" s="310"/>
      <c r="AD18" s="308"/>
      <c r="AE18" s="309"/>
      <c r="AF18" s="309"/>
      <c r="AG18" s="309"/>
      <c r="AH18" s="309"/>
      <c r="AI18" s="309"/>
      <c r="AJ18" s="310"/>
      <c r="AK18" s="308"/>
      <c r="AL18" s="309"/>
      <c r="AM18" s="309"/>
      <c r="AN18" s="309"/>
      <c r="AO18" s="309"/>
      <c r="AP18" s="309"/>
      <c r="AQ18" s="310"/>
      <c r="AR18" s="308"/>
      <c r="AS18" s="309"/>
      <c r="AT18" s="310"/>
      <c r="AU18" s="1023">
        <f t="shared" ref="AU18:AU31" si="3">IF($AZ$3="４週",SUM(P18:AQ18),IF($AZ$3="暦月",SUM(P18:AT18),""))</f>
        <v>0</v>
      </c>
      <c r="AV18" s="1024"/>
      <c r="AW18" s="1025">
        <f t="shared" si="1"/>
        <v>0</v>
      </c>
      <c r="AX18" s="1026"/>
      <c r="AY18" s="993"/>
      <c r="AZ18" s="994"/>
      <c r="BA18" s="994"/>
      <c r="BB18" s="994"/>
      <c r="BC18" s="994"/>
      <c r="BD18" s="995"/>
    </row>
    <row r="19" spans="2:56" ht="39.9" customHeight="1" x14ac:dyDescent="0.2">
      <c r="B19" s="307">
        <f t="shared" si="2"/>
        <v>6</v>
      </c>
      <c r="C19" s="1013"/>
      <c r="D19" s="1014"/>
      <c r="E19" s="1015"/>
      <c r="F19" s="1016"/>
      <c r="G19" s="1017"/>
      <c r="H19" s="1018"/>
      <c r="I19" s="1018"/>
      <c r="J19" s="1018"/>
      <c r="K19" s="1019"/>
      <c r="L19" s="1020"/>
      <c r="M19" s="1021"/>
      <c r="N19" s="1021"/>
      <c r="O19" s="1022"/>
      <c r="P19" s="308"/>
      <c r="Q19" s="309"/>
      <c r="R19" s="309"/>
      <c r="S19" s="309"/>
      <c r="T19" s="309"/>
      <c r="U19" s="309"/>
      <c r="V19" s="310"/>
      <c r="W19" s="308"/>
      <c r="X19" s="309"/>
      <c r="Y19" s="309"/>
      <c r="Z19" s="309"/>
      <c r="AA19" s="309"/>
      <c r="AB19" s="309"/>
      <c r="AC19" s="310"/>
      <c r="AD19" s="308"/>
      <c r="AE19" s="309"/>
      <c r="AF19" s="309"/>
      <c r="AG19" s="309"/>
      <c r="AH19" s="309"/>
      <c r="AI19" s="309"/>
      <c r="AJ19" s="310"/>
      <c r="AK19" s="308"/>
      <c r="AL19" s="309"/>
      <c r="AM19" s="309"/>
      <c r="AN19" s="309"/>
      <c r="AO19" s="309"/>
      <c r="AP19" s="309"/>
      <c r="AQ19" s="310"/>
      <c r="AR19" s="308"/>
      <c r="AS19" s="309"/>
      <c r="AT19" s="310"/>
      <c r="AU19" s="1023">
        <f t="shared" si="3"/>
        <v>0</v>
      </c>
      <c r="AV19" s="1024"/>
      <c r="AW19" s="1025">
        <f t="shared" si="1"/>
        <v>0</v>
      </c>
      <c r="AX19" s="1026"/>
      <c r="AY19" s="993"/>
      <c r="AZ19" s="994"/>
      <c r="BA19" s="994"/>
      <c r="BB19" s="994"/>
      <c r="BC19" s="994"/>
      <c r="BD19" s="995"/>
    </row>
    <row r="20" spans="2:56" ht="39.9" customHeight="1" x14ac:dyDescent="0.2">
      <c r="B20" s="307">
        <f t="shared" si="2"/>
        <v>7</v>
      </c>
      <c r="C20" s="1013"/>
      <c r="D20" s="1014"/>
      <c r="E20" s="1015"/>
      <c r="F20" s="1016"/>
      <c r="G20" s="1017"/>
      <c r="H20" s="1018"/>
      <c r="I20" s="1018"/>
      <c r="J20" s="1018"/>
      <c r="K20" s="1019"/>
      <c r="L20" s="1020"/>
      <c r="M20" s="1021"/>
      <c r="N20" s="1021"/>
      <c r="O20" s="1022"/>
      <c r="P20" s="308"/>
      <c r="Q20" s="309"/>
      <c r="R20" s="309"/>
      <c r="S20" s="309"/>
      <c r="T20" s="309"/>
      <c r="U20" s="309"/>
      <c r="V20" s="310"/>
      <c r="W20" s="308"/>
      <c r="X20" s="309"/>
      <c r="Y20" s="309"/>
      <c r="Z20" s="309"/>
      <c r="AA20" s="309"/>
      <c r="AB20" s="309"/>
      <c r="AC20" s="310"/>
      <c r="AD20" s="308"/>
      <c r="AE20" s="309"/>
      <c r="AF20" s="309"/>
      <c r="AG20" s="309"/>
      <c r="AH20" s="309"/>
      <c r="AI20" s="309"/>
      <c r="AJ20" s="310"/>
      <c r="AK20" s="308"/>
      <c r="AL20" s="309"/>
      <c r="AM20" s="309"/>
      <c r="AN20" s="309"/>
      <c r="AO20" s="309"/>
      <c r="AP20" s="309"/>
      <c r="AQ20" s="310"/>
      <c r="AR20" s="308"/>
      <c r="AS20" s="309"/>
      <c r="AT20" s="310"/>
      <c r="AU20" s="1023">
        <f>IF($AZ$3="４週",SUM(P20:AQ20),IF($AZ$3="暦月",SUM(P20:AT20),""))</f>
        <v>0</v>
      </c>
      <c r="AV20" s="1024"/>
      <c r="AW20" s="1025">
        <f t="shared" si="1"/>
        <v>0</v>
      </c>
      <c r="AX20" s="1026"/>
      <c r="AY20" s="993"/>
      <c r="AZ20" s="994"/>
      <c r="BA20" s="994"/>
      <c r="BB20" s="994"/>
      <c r="BC20" s="994"/>
      <c r="BD20" s="995"/>
    </row>
    <row r="21" spans="2:56" ht="39.9" customHeight="1" x14ac:dyDescent="0.2">
      <c r="B21" s="307">
        <f t="shared" si="2"/>
        <v>8</v>
      </c>
      <c r="C21" s="1013"/>
      <c r="D21" s="1014"/>
      <c r="E21" s="1015"/>
      <c r="F21" s="1016"/>
      <c r="G21" s="1017"/>
      <c r="H21" s="1018"/>
      <c r="I21" s="1018"/>
      <c r="J21" s="1018"/>
      <c r="K21" s="1019"/>
      <c r="L21" s="1020"/>
      <c r="M21" s="1021"/>
      <c r="N21" s="1021"/>
      <c r="O21" s="1022"/>
      <c r="P21" s="308"/>
      <c r="Q21" s="309"/>
      <c r="R21" s="309"/>
      <c r="S21" s="309"/>
      <c r="T21" s="309"/>
      <c r="U21" s="309"/>
      <c r="V21" s="310"/>
      <c r="W21" s="308"/>
      <c r="X21" s="309"/>
      <c r="Y21" s="309"/>
      <c r="Z21" s="309"/>
      <c r="AA21" s="309"/>
      <c r="AB21" s="309"/>
      <c r="AC21" s="310"/>
      <c r="AD21" s="308"/>
      <c r="AE21" s="309"/>
      <c r="AF21" s="309"/>
      <c r="AG21" s="309"/>
      <c r="AH21" s="309"/>
      <c r="AI21" s="309"/>
      <c r="AJ21" s="310"/>
      <c r="AK21" s="308"/>
      <c r="AL21" s="309"/>
      <c r="AM21" s="309"/>
      <c r="AN21" s="309"/>
      <c r="AO21" s="309"/>
      <c r="AP21" s="309"/>
      <c r="AQ21" s="310"/>
      <c r="AR21" s="308"/>
      <c r="AS21" s="309"/>
      <c r="AT21" s="310"/>
      <c r="AU21" s="1023">
        <f t="shared" si="3"/>
        <v>0</v>
      </c>
      <c r="AV21" s="1024"/>
      <c r="AW21" s="1025">
        <f t="shared" si="1"/>
        <v>0</v>
      </c>
      <c r="AX21" s="1026"/>
      <c r="AY21" s="993"/>
      <c r="AZ21" s="994"/>
      <c r="BA21" s="994"/>
      <c r="BB21" s="994"/>
      <c r="BC21" s="994"/>
      <c r="BD21" s="995"/>
    </row>
    <row r="22" spans="2:56" ht="39.9" customHeight="1" x14ac:dyDescent="0.2">
      <c r="B22" s="307">
        <f t="shared" si="2"/>
        <v>9</v>
      </c>
      <c r="C22" s="1013"/>
      <c r="D22" s="1014"/>
      <c r="E22" s="1015"/>
      <c r="F22" s="1016"/>
      <c r="G22" s="1017"/>
      <c r="H22" s="1018"/>
      <c r="I22" s="1018"/>
      <c r="J22" s="1018"/>
      <c r="K22" s="1019"/>
      <c r="L22" s="1020"/>
      <c r="M22" s="1021"/>
      <c r="N22" s="1021"/>
      <c r="O22" s="1022"/>
      <c r="P22" s="308"/>
      <c r="Q22" s="309"/>
      <c r="R22" s="309"/>
      <c r="S22" s="309"/>
      <c r="T22" s="309"/>
      <c r="U22" s="309"/>
      <c r="V22" s="310"/>
      <c r="W22" s="308"/>
      <c r="X22" s="309"/>
      <c r="Y22" s="309"/>
      <c r="Z22" s="309"/>
      <c r="AA22" s="309"/>
      <c r="AB22" s="309"/>
      <c r="AC22" s="310"/>
      <c r="AD22" s="308"/>
      <c r="AE22" s="309"/>
      <c r="AF22" s="309"/>
      <c r="AG22" s="309"/>
      <c r="AH22" s="309"/>
      <c r="AI22" s="309"/>
      <c r="AJ22" s="310"/>
      <c r="AK22" s="308"/>
      <c r="AL22" s="309"/>
      <c r="AM22" s="309"/>
      <c r="AN22" s="309"/>
      <c r="AO22" s="309"/>
      <c r="AP22" s="309"/>
      <c r="AQ22" s="310"/>
      <c r="AR22" s="308"/>
      <c r="AS22" s="309"/>
      <c r="AT22" s="310"/>
      <c r="AU22" s="1023">
        <f t="shared" si="3"/>
        <v>0</v>
      </c>
      <c r="AV22" s="1024"/>
      <c r="AW22" s="1025">
        <f t="shared" si="1"/>
        <v>0</v>
      </c>
      <c r="AX22" s="1026"/>
      <c r="AY22" s="993"/>
      <c r="AZ22" s="994"/>
      <c r="BA22" s="994"/>
      <c r="BB22" s="994"/>
      <c r="BC22" s="994"/>
      <c r="BD22" s="995"/>
    </row>
    <row r="23" spans="2:56" ht="39.9" customHeight="1" x14ac:dyDescent="0.2">
      <c r="B23" s="307">
        <f t="shared" si="2"/>
        <v>10</v>
      </c>
      <c r="C23" s="1013"/>
      <c r="D23" s="1014"/>
      <c r="E23" s="1015"/>
      <c r="F23" s="1016"/>
      <c r="G23" s="1017"/>
      <c r="H23" s="1018"/>
      <c r="I23" s="1018"/>
      <c r="J23" s="1018"/>
      <c r="K23" s="1019"/>
      <c r="L23" s="1020"/>
      <c r="M23" s="1021"/>
      <c r="N23" s="1021"/>
      <c r="O23" s="1022"/>
      <c r="P23" s="308"/>
      <c r="Q23" s="309"/>
      <c r="R23" s="309"/>
      <c r="S23" s="309"/>
      <c r="T23" s="309"/>
      <c r="U23" s="309"/>
      <c r="V23" s="310"/>
      <c r="W23" s="308"/>
      <c r="X23" s="309"/>
      <c r="Y23" s="309"/>
      <c r="Z23" s="309"/>
      <c r="AA23" s="309"/>
      <c r="AB23" s="309"/>
      <c r="AC23" s="310"/>
      <c r="AD23" s="308"/>
      <c r="AE23" s="309"/>
      <c r="AF23" s="309"/>
      <c r="AG23" s="309"/>
      <c r="AH23" s="309"/>
      <c r="AI23" s="309"/>
      <c r="AJ23" s="310"/>
      <c r="AK23" s="308"/>
      <c r="AL23" s="309"/>
      <c r="AM23" s="309"/>
      <c r="AN23" s="309"/>
      <c r="AO23" s="309"/>
      <c r="AP23" s="309"/>
      <c r="AQ23" s="310"/>
      <c r="AR23" s="308"/>
      <c r="AS23" s="309"/>
      <c r="AT23" s="310"/>
      <c r="AU23" s="1023">
        <f t="shared" si="3"/>
        <v>0</v>
      </c>
      <c r="AV23" s="1024"/>
      <c r="AW23" s="1025">
        <f t="shared" si="1"/>
        <v>0</v>
      </c>
      <c r="AX23" s="1026"/>
      <c r="AY23" s="993"/>
      <c r="AZ23" s="994"/>
      <c r="BA23" s="994"/>
      <c r="BB23" s="994"/>
      <c r="BC23" s="994"/>
      <c r="BD23" s="995"/>
    </row>
    <row r="24" spans="2:56" ht="39.9" customHeight="1" x14ac:dyDescent="0.2">
      <c r="B24" s="307">
        <f t="shared" si="2"/>
        <v>11</v>
      </c>
      <c r="C24" s="1013"/>
      <c r="D24" s="1014"/>
      <c r="E24" s="1015"/>
      <c r="F24" s="1016"/>
      <c r="G24" s="1017"/>
      <c r="H24" s="1018"/>
      <c r="I24" s="1018"/>
      <c r="J24" s="1018"/>
      <c r="K24" s="1019"/>
      <c r="L24" s="1020"/>
      <c r="M24" s="1021"/>
      <c r="N24" s="1021"/>
      <c r="O24" s="1022"/>
      <c r="P24" s="308"/>
      <c r="Q24" s="309"/>
      <c r="R24" s="309"/>
      <c r="S24" s="309"/>
      <c r="T24" s="309"/>
      <c r="U24" s="309"/>
      <c r="V24" s="310"/>
      <c r="W24" s="308"/>
      <c r="X24" s="309"/>
      <c r="Y24" s="309"/>
      <c r="Z24" s="309"/>
      <c r="AA24" s="309"/>
      <c r="AB24" s="309"/>
      <c r="AC24" s="310"/>
      <c r="AD24" s="308"/>
      <c r="AE24" s="309"/>
      <c r="AF24" s="309"/>
      <c r="AG24" s="309"/>
      <c r="AH24" s="309"/>
      <c r="AI24" s="309"/>
      <c r="AJ24" s="310"/>
      <c r="AK24" s="308"/>
      <c r="AL24" s="309"/>
      <c r="AM24" s="309"/>
      <c r="AN24" s="309"/>
      <c r="AO24" s="309"/>
      <c r="AP24" s="309"/>
      <c r="AQ24" s="310"/>
      <c r="AR24" s="308"/>
      <c r="AS24" s="309"/>
      <c r="AT24" s="310"/>
      <c r="AU24" s="1023">
        <f t="shared" si="3"/>
        <v>0</v>
      </c>
      <c r="AV24" s="1024"/>
      <c r="AW24" s="1025">
        <f t="shared" si="1"/>
        <v>0</v>
      </c>
      <c r="AX24" s="1026"/>
      <c r="AY24" s="993"/>
      <c r="AZ24" s="994"/>
      <c r="BA24" s="994"/>
      <c r="BB24" s="994"/>
      <c r="BC24" s="994"/>
      <c r="BD24" s="995"/>
    </row>
    <row r="25" spans="2:56" ht="39.9" customHeight="1" x14ac:dyDescent="0.2">
      <c r="B25" s="307">
        <f t="shared" si="2"/>
        <v>12</v>
      </c>
      <c r="C25" s="1013"/>
      <c r="D25" s="1014"/>
      <c r="E25" s="1015"/>
      <c r="F25" s="1016"/>
      <c r="G25" s="1017"/>
      <c r="H25" s="1018"/>
      <c r="I25" s="1018"/>
      <c r="J25" s="1018"/>
      <c r="K25" s="1019"/>
      <c r="L25" s="1020"/>
      <c r="M25" s="1021"/>
      <c r="N25" s="1021"/>
      <c r="O25" s="1022"/>
      <c r="P25" s="308"/>
      <c r="Q25" s="309"/>
      <c r="R25" s="309"/>
      <c r="S25" s="309"/>
      <c r="T25" s="309"/>
      <c r="U25" s="309"/>
      <c r="V25" s="310"/>
      <c r="W25" s="308"/>
      <c r="X25" s="309"/>
      <c r="Y25" s="309"/>
      <c r="Z25" s="309"/>
      <c r="AA25" s="309"/>
      <c r="AB25" s="309"/>
      <c r="AC25" s="310"/>
      <c r="AD25" s="308"/>
      <c r="AE25" s="309"/>
      <c r="AF25" s="309"/>
      <c r="AG25" s="309"/>
      <c r="AH25" s="309"/>
      <c r="AI25" s="309"/>
      <c r="AJ25" s="310"/>
      <c r="AK25" s="308"/>
      <c r="AL25" s="309"/>
      <c r="AM25" s="309"/>
      <c r="AN25" s="309"/>
      <c r="AO25" s="309"/>
      <c r="AP25" s="309"/>
      <c r="AQ25" s="310"/>
      <c r="AR25" s="308"/>
      <c r="AS25" s="309"/>
      <c r="AT25" s="310"/>
      <c r="AU25" s="1023">
        <f t="shared" si="3"/>
        <v>0</v>
      </c>
      <c r="AV25" s="1024"/>
      <c r="AW25" s="1025">
        <f t="shared" si="1"/>
        <v>0</v>
      </c>
      <c r="AX25" s="1026"/>
      <c r="AY25" s="993"/>
      <c r="AZ25" s="994"/>
      <c r="BA25" s="994"/>
      <c r="BB25" s="994"/>
      <c r="BC25" s="994"/>
      <c r="BD25" s="995"/>
    </row>
    <row r="26" spans="2:56" ht="39.9" customHeight="1" x14ac:dyDescent="0.2">
      <c r="B26" s="307">
        <f t="shared" si="2"/>
        <v>13</v>
      </c>
      <c r="C26" s="1013"/>
      <c r="D26" s="1014"/>
      <c r="E26" s="1015"/>
      <c r="F26" s="1016"/>
      <c r="G26" s="1017"/>
      <c r="H26" s="1018"/>
      <c r="I26" s="1018"/>
      <c r="J26" s="1018"/>
      <c r="K26" s="1019"/>
      <c r="L26" s="1020"/>
      <c r="M26" s="1021"/>
      <c r="N26" s="1021"/>
      <c r="O26" s="1022"/>
      <c r="P26" s="308"/>
      <c r="Q26" s="309"/>
      <c r="R26" s="309"/>
      <c r="S26" s="309"/>
      <c r="T26" s="309"/>
      <c r="U26" s="309"/>
      <c r="V26" s="310"/>
      <c r="W26" s="308"/>
      <c r="X26" s="309"/>
      <c r="Y26" s="309"/>
      <c r="Z26" s="309"/>
      <c r="AA26" s="309"/>
      <c r="AB26" s="309"/>
      <c r="AC26" s="310"/>
      <c r="AD26" s="308"/>
      <c r="AE26" s="309"/>
      <c r="AF26" s="309"/>
      <c r="AG26" s="309"/>
      <c r="AH26" s="309"/>
      <c r="AI26" s="309"/>
      <c r="AJ26" s="310"/>
      <c r="AK26" s="308"/>
      <c r="AL26" s="309"/>
      <c r="AM26" s="309"/>
      <c r="AN26" s="309"/>
      <c r="AO26" s="309"/>
      <c r="AP26" s="309"/>
      <c r="AQ26" s="310"/>
      <c r="AR26" s="308"/>
      <c r="AS26" s="309"/>
      <c r="AT26" s="310"/>
      <c r="AU26" s="1023">
        <f t="shared" si="3"/>
        <v>0</v>
      </c>
      <c r="AV26" s="1024"/>
      <c r="AW26" s="1025">
        <f t="shared" si="1"/>
        <v>0</v>
      </c>
      <c r="AX26" s="1026"/>
      <c r="AY26" s="993"/>
      <c r="AZ26" s="994"/>
      <c r="BA26" s="994"/>
      <c r="BB26" s="994"/>
      <c r="BC26" s="994"/>
      <c r="BD26" s="995"/>
    </row>
    <row r="27" spans="2:56" ht="39.9" customHeight="1" x14ac:dyDescent="0.2">
      <c r="B27" s="307">
        <f t="shared" si="2"/>
        <v>14</v>
      </c>
      <c r="C27" s="1013"/>
      <c r="D27" s="1014"/>
      <c r="E27" s="1015"/>
      <c r="F27" s="1016"/>
      <c r="G27" s="1017"/>
      <c r="H27" s="1018"/>
      <c r="I27" s="1018"/>
      <c r="J27" s="1018"/>
      <c r="K27" s="1019"/>
      <c r="L27" s="1020"/>
      <c r="M27" s="1021"/>
      <c r="N27" s="1021"/>
      <c r="O27" s="1022"/>
      <c r="P27" s="308"/>
      <c r="Q27" s="309"/>
      <c r="R27" s="309"/>
      <c r="S27" s="309"/>
      <c r="T27" s="309"/>
      <c r="U27" s="309"/>
      <c r="V27" s="310"/>
      <c r="W27" s="308"/>
      <c r="X27" s="309"/>
      <c r="Y27" s="309"/>
      <c r="Z27" s="309"/>
      <c r="AA27" s="309"/>
      <c r="AB27" s="309"/>
      <c r="AC27" s="310"/>
      <c r="AD27" s="308"/>
      <c r="AE27" s="309"/>
      <c r="AF27" s="309"/>
      <c r="AG27" s="309"/>
      <c r="AH27" s="309"/>
      <c r="AI27" s="309"/>
      <c r="AJ27" s="310"/>
      <c r="AK27" s="308"/>
      <c r="AL27" s="309"/>
      <c r="AM27" s="309"/>
      <c r="AN27" s="309"/>
      <c r="AO27" s="309"/>
      <c r="AP27" s="309"/>
      <c r="AQ27" s="310"/>
      <c r="AR27" s="308"/>
      <c r="AS27" s="309"/>
      <c r="AT27" s="310"/>
      <c r="AU27" s="1023">
        <f t="shared" si="3"/>
        <v>0</v>
      </c>
      <c r="AV27" s="1024"/>
      <c r="AW27" s="1025">
        <f t="shared" si="1"/>
        <v>0</v>
      </c>
      <c r="AX27" s="1026"/>
      <c r="AY27" s="993"/>
      <c r="AZ27" s="994"/>
      <c r="BA27" s="994"/>
      <c r="BB27" s="994"/>
      <c r="BC27" s="994"/>
      <c r="BD27" s="995"/>
    </row>
    <row r="28" spans="2:56" ht="39.9" customHeight="1" x14ac:dyDescent="0.2">
      <c r="B28" s="307">
        <f t="shared" si="2"/>
        <v>15</v>
      </c>
      <c r="C28" s="1013"/>
      <c r="D28" s="1014"/>
      <c r="E28" s="1015"/>
      <c r="F28" s="1016"/>
      <c r="G28" s="1017"/>
      <c r="H28" s="1018"/>
      <c r="I28" s="1018"/>
      <c r="J28" s="1018"/>
      <c r="K28" s="1019"/>
      <c r="L28" s="1020"/>
      <c r="M28" s="1021"/>
      <c r="N28" s="1021"/>
      <c r="O28" s="1022"/>
      <c r="P28" s="308"/>
      <c r="Q28" s="309"/>
      <c r="R28" s="309"/>
      <c r="S28" s="309"/>
      <c r="T28" s="309"/>
      <c r="U28" s="309"/>
      <c r="V28" s="310"/>
      <c r="W28" s="308"/>
      <c r="X28" s="309"/>
      <c r="Y28" s="309"/>
      <c r="Z28" s="309"/>
      <c r="AA28" s="309"/>
      <c r="AB28" s="309"/>
      <c r="AC28" s="310"/>
      <c r="AD28" s="308"/>
      <c r="AE28" s="309"/>
      <c r="AF28" s="309"/>
      <c r="AG28" s="309"/>
      <c r="AH28" s="309"/>
      <c r="AI28" s="309"/>
      <c r="AJ28" s="310"/>
      <c r="AK28" s="308"/>
      <c r="AL28" s="309"/>
      <c r="AM28" s="309"/>
      <c r="AN28" s="309"/>
      <c r="AO28" s="309"/>
      <c r="AP28" s="309"/>
      <c r="AQ28" s="310"/>
      <c r="AR28" s="308"/>
      <c r="AS28" s="309"/>
      <c r="AT28" s="310"/>
      <c r="AU28" s="1023">
        <f t="shared" si="3"/>
        <v>0</v>
      </c>
      <c r="AV28" s="1024"/>
      <c r="AW28" s="1025">
        <f t="shared" si="1"/>
        <v>0</v>
      </c>
      <c r="AX28" s="1026"/>
      <c r="AY28" s="993"/>
      <c r="AZ28" s="994"/>
      <c r="BA28" s="994"/>
      <c r="BB28" s="994"/>
      <c r="BC28" s="994"/>
      <c r="BD28" s="995"/>
    </row>
    <row r="29" spans="2:56" ht="39.9" customHeight="1" x14ac:dyDescent="0.2">
      <c r="B29" s="307">
        <f t="shared" si="2"/>
        <v>16</v>
      </c>
      <c r="C29" s="1013"/>
      <c r="D29" s="1014"/>
      <c r="E29" s="1015"/>
      <c r="F29" s="1016"/>
      <c r="G29" s="1017"/>
      <c r="H29" s="1018"/>
      <c r="I29" s="1018"/>
      <c r="J29" s="1018"/>
      <c r="K29" s="1019"/>
      <c r="L29" s="1020"/>
      <c r="M29" s="1021"/>
      <c r="N29" s="1021"/>
      <c r="O29" s="1022"/>
      <c r="P29" s="308"/>
      <c r="Q29" s="309"/>
      <c r="R29" s="309"/>
      <c r="S29" s="309"/>
      <c r="T29" s="309"/>
      <c r="U29" s="309"/>
      <c r="V29" s="310"/>
      <c r="W29" s="308"/>
      <c r="X29" s="309"/>
      <c r="Y29" s="309"/>
      <c r="Z29" s="309"/>
      <c r="AA29" s="309"/>
      <c r="AB29" s="309"/>
      <c r="AC29" s="310"/>
      <c r="AD29" s="308"/>
      <c r="AE29" s="309"/>
      <c r="AF29" s="309"/>
      <c r="AG29" s="309"/>
      <c r="AH29" s="309"/>
      <c r="AI29" s="309"/>
      <c r="AJ29" s="310"/>
      <c r="AK29" s="308"/>
      <c r="AL29" s="309"/>
      <c r="AM29" s="309"/>
      <c r="AN29" s="309"/>
      <c r="AO29" s="309"/>
      <c r="AP29" s="309"/>
      <c r="AQ29" s="310"/>
      <c r="AR29" s="308"/>
      <c r="AS29" s="309"/>
      <c r="AT29" s="310"/>
      <c r="AU29" s="1023">
        <f t="shared" si="3"/>
        <v>0</v>
      </c>
      <c r="AV29" s="1024"/>
      <c r="AW29" s="1025">
        <f t="shared" si="1"/>
        <v>0</v>
      </c>
      <c r="AX29" s="1026"/>
      <c r="AY29" s="993"/>
      <c r="AZ29" s="994"/>
      <c r="BA29" s="994"/>
      <c r="BB29" s="994"/>
      <c r="BC29" s="994"/>
      <c r="BD29" s="995"/>
    </row>
    <row r="30" spans="2:56" ht="39.9" customHeight="1" x14ac:dyDescent="0.2">
      <c r="B30" s="307">
        <f t="shared" si="2"/>
        <v>17</v>
      </c>
      <c r="C30" s="1013"/>
      <c r="D30" s="1014"/>
      <c r="E30" s="1015"/>
      <c r="F30" s="1016"/>
      <c r="G30" s="1017"/>
      <c r="H30" s="1018"/>
      <c r="I30" s="1018"/>
      <c r="J30" s="1018"/>
      <c r="K30" s="1019"/>
      <c r="L30" s="1020"/>
      <c r="M30" s="1021"/>
      <c r="N30" s="1021"/>
      <c r="O30" s="1022"/>
      <c r="P30" s="308"/>
      <c r="Q30" s="309"/>
      <c r="R30" s="309"/>
      <c r="S30" s="309"/>
      <c r="T30" s="309"/>
      <c r="U30" s="309"/>
      <c r="V30" s="310"/>
      <c r="W30" s="308"/>
      <c r="X30" s="309"/>
      <c r="Y30" s="309"/>
      <c r="Z30" s="309"/>
      <c r="AA30" s="309"/>
      <c r="AB30" s="309"/>
      <c r="AC30" s="310"/>
      <c r="AD30" s="308"/>
      <c r="AE30" s="309"/>
      <c r="AF30" s="309"/>
      <c r="AG30" s="309"/>
      <c r="AH30" s="309"/>
      <c r="AI30" s="309"/>
      <c r="AJ30" s="310"/>
      <c r="AK30" s="308"/>
      <c r="AL30" s="309"/>
      <c r="AM30" s="309"/>
      <c r="AN30" s="309"/>
      <c r="AO30" s="309"/>
      <c r="AP30" s="309"/>
      <c r="AQ30" s="310"/>
      <c r="AR30" s="308"/>
      <c r="AS30" s="309"/>
      <c r="AT30" s="310"/>
      <c r="AU30" s="1023">
        <f t="shared" si="3"/>
        <v>0</v>
      </c>
      <c r="AV30" s="1024"/>
      <c r="AW30" s="1025">
        <f t="shared" si="1"/>
        <v>0</v>
      </c>
      <c r="AX30" s="1026"/>
      <c r="AY30" s="993"/>
      <c r="AZ30" s="994"/>
      <c r="BA30" s="994"/>
      <c r="BB30" s="994"/>
      <c r="BC30" s="994"/>
      <c r="BD30" s="995"/>
    </row>
    <row r="31" spans="2:56" ht="39.9" customHeight="1" thickBot="1" x14ac:dyDescent="0.25">
      <c r="B31" s="311">
        <f t="shared" si="2"/>
        <v>18</v>
      </c>
      <c r="C31" s="996"/>
      <c r="D31" s="997"/>
      <c r="E31" s="998"/>
      <c r="F31" s="999"/>
      <c r="G31" s="1000"/>
      <c r="H31" s="1001"/>
      <c r="I31" s="1001"/>
      <c r="J31" s="1001"/>
      <c r="K31" s="1002"/>
      <c r="L31" s="1003"/>
      <c r="M31" s="1004"/>
      <c r="N31" s="1004"/>
      <c r="O31" s="1005"/>
      <c r="P31" s="312"/>
      <c r="Q31" s="313"/>
      <c r="R31" s="313"/>
      <c r="S31" s="313"/>
      <c r="T31" s="313"/>
      <c r="U31" s="313"/>
      <c r="V31" s="314"/>
      <c r="W31" s="312"/>
      <c r="X31" s="313"/>
      <c r="Y31" s="313"/>
      <c r="Z31" s="313"/>
      <c r="AA31" s="313"/>
      <c r="AB31" s="313"/>
      <c r="AC31" s="314"/>
      <c r="AD31" s="312"/>
      <c r="AE31" s="313"/>
      <c r="AF31" s="313"/>
      <c r="AG31" s="313"/>
      <c r="AH31" s="313"/>
      <c r="AI31" s="313"/>
      <c r="AJ31" s="314"/>
      <c r="AK31" s="312"/>
      <c r="AL31" s="313"/>
      <c r="AM31" s="313"/>
      <c r="AN31" s="313"/>
      <c r="AO31" s="313"/>
      <c r="AP31" s="313"/>
      <c r="AQ31" s="314"/>
      <c r="AR31" s="312"/>
      <c r="AS31" s="313"/>
      <c r="AT31" s="314"/>
      <c r="AU31" s="1006">
        <f t="shared" si="3"/>
        <v>0</v>
      </c>
      <c r="AV31" s="1007"/>
      <c r="AW31" s="1008">
        <f t="shared" si="1"/>
        <v>0</v>
      </c>
      <c r="AX31" s="1009"/>
      <c r="AY31" s="1010"/>
      <c r="AZ31" s="1011"/>
      <c r="BA31" s="1011"/>
      <c r="BB31" s="1011"/>
      <c r="BC31" s="1011"/>
      <c r="BD31" s="1012"/>
    </row>
    <row r="32" spans="2:56" ht="20.25" customHeight="1" x14ac:dyDescent="0.2">
      <c r="C32" s="315"/>
      <c r="D32" s="316"/>
      <c r="E32" s="317"/>
      <c r="AC32" s="293"/>
    </row>
    <row r="33" spans="2:26" ht="20.25" customHeight="1" x14ac:dyDescent="0.2">
      <c r="B33" s="284" t="s">
        <v>575</v>
      </c>
      <c r="C33" s="284"/>
      <c r="D33" s="284"/>
      <c r="E33" s="284"/>
      <c r="F33" s="284"/>
      <c r="G33" s="284"/>
      <c r="H33" s="284"/>
      <c r="I33" s="284"/>
      <c r="J33" s="284"/>
      <c r="K33" s="284"/>
      <c r="L33" s="291"/>
      <c r="M33" s="284"/>
      <c r="N33" s="284"/>
      <c r="O33" s="284"/>
      <c r="P33" s="284"/>
      <c r="Q33" s="284"/>
      <c r="R33" s="284"/>
      <c r="S33" s="284"/>
      <c r="T33" s="284" t="s">
        <v>576</v>
      </c>
      <c r="U33" s="284"/>
      <c r="V33" s="284"/>
      <c r="W33" s="284"/>
      <c r="X33" s="284"/>
      <c r="Y33" s="284"/>
      <c r="Z33" s="318"/>
    </row>
    <row r="34" spans="2:26" ht="20.25" customHeight="1" x14ac:dyDescent="0.2">
      <c r="B34" s="284"/>
      <c r="C34" s="991" t="s">
        <v>577</v>
      </c>
      <c r="D34" s="991"/>
      <c r="E34" s="991" t="s">
        <v>578</v>
      </c>
      <c r="F34" s="991"/>
      <c r="G34" s="991"/>
      <c r="H34" s="991"/>
      <c r="I34" s="284"/>
      <c r="J34" s="992" t="s">
        <v>579</v>
      </c>
      <c r="K34" s="992"/>
      <c r="L34" s="992"/>
      <c r="M34" s="992"/>
      <c r="N34" s="284"/>
      <c r="O34" s="284"/>
      <c r="P34" s="319" t="s">
        <v>580</v>
      </c>
      <c r="Q34" s="319"/>
      <c r="R34" s="284"/>
      <c r="S34" s="284"/>
      <c r="T34" s="966" t="s">
        <v>581</v>
      </c>
      <c r="U34" s="968"/>
      <c r="V34" s="966" t="s">
        <v>582</v>
      </c>
      <c r="W34" s="967"/>
      <c r="X34" s="967"/>
      <c r="Y34" s="968"/>
      <c r="Z34" s="318"/>
    </row>
    <row r="35" spans="2:26" ht="20.25" customHeight="1" x14ac:dyDescent="0.2">
      <c r="B35" s="284"/>
      <c r="C35" s="965"/>
      <c r="D35" s="965"/>
      <c r="E35" s="965" t="s">
        <v>583</v>
      </c>
      <c r="F35" s="965"/>
      <c r="G35" s="965" t="s">
        <v>584</v>
      </c>
      <c r="H35" s="965"/>
      <c r="I35" s="284"/>
      <c r="J35" s="965" t="s">
        <v>583</v>
      </c>
      <c r="K35" s="965"/>
      <c r="L35" s="965" t="s">
        <v>584</v>
      </c>
      <c r="M35" s="965"/>
      <c r="N35" s="284"/>
      <c r="O35" s="284"/>
      <c r="P35" s="319" t="s">
        <v>585</v>
      </c>
      <c r="Q35" s="319"/>
      <c r="R35" s="284"/>
      <c r="S35" s="284"/>
      <c r="T35" s="966" t="s">
        <v>586</v>
      </c>
      <c r="U35" s="968"/>
      <c r="V35" s="966" t="s">
        <v>587</v>
      </c>
      <c r="W35" s="967"/>
      <c r="X35" s="967"/>
      <c r="Y35" s="968"/>
      <c r="Z35" s="320"/>
    </row>
    <row r="36" spans="2:26" ht="20.25" customHeight="1" x14ac:dyDescent="0.2">
      <c r="B36" s="284"/>
      <c r="C36" s="966" t="s">
        <v>586</v>
      </c>
      <c r="D36" s="968"/>
      <c r="E36" s="983">
        <f>SUMIFS($AU$14:$AV$31,$C$14:$D$31,"介護支援専門員",$E$14:$F$31,"A")</f>
        <v>0</v>
      </c>
      <c r="F36" s="984"/>
      <c r="G36" s="985">
        <f>SUMIFS($AW$14:$AX$31,$C$14:$D$31,"介護支援専門員",$E$14:$F$31,"A")</f>
        <v>0</v>
      </c>
      <c r="H36" s="986"/>
      <c r="I36" s="321"/>
      <c r="J36" s="987">
        <v>0</v>
      </c>
      <c r="K36" s="988"/>
      <c r="L36" s="987">
        <v>0</v>
      </c>
      <c r="M36" s="988"/>
      <c r="N36" s="321"/>
      <c r="O36" s="321"/>
      <c r="P36" s="987">
        <v>0</v>
      </c>
      <c r="Q36" s="988"/>
      <c r="R36" s="284"/>
      <c r="S36" s="284"/>
      <c r="T36" s="966" t="s">
        <v>588</v>
      </c>
      <c r="U36" s="968"/>
      <c r="V36" s="966" t="s">
        <v>589</v>
      </c>
      <c r="W36" s="967"/>
      <c r="X36" s="967"/>
      <c r="Y36" s="968"/>
      <c r="Z36" s="322"/>
    </row>
    <row r="37" spans="2:26" ht="20.25" customHeight="1" x14ac:dyDescent="0.2">
      <c r="B37" s="284"/>
      <c r="C37" s="966" t="s">
        <v>588</v>
      </c>
      <c r="D37" s="968"/>
      <c r="E37" s="983">
        <f>SUMIFS($AU$14:$AV$31,$C$14:$D$31,"介護支援専門員",$E$14:$F$31,"B")</f>
        <v>0</v>
      </c>
      <c r="F37" s="984"/>
      <c r="G37" s="985">
        <f>SUMIFS($AW$14:$AX$31,$C$14:$D$31,"介護支援専門員",$E$14:$F$31,"B")</f>
        <v>0</v>
      </c>
      <c r="H37" s="986"/>
      <c r="I37" s="321"/>
      <c r="J37" s="987">
        <v>0</v>
      </c>
      <c r="K37" s="988"/>
      <c r="L37" s="987">
        <v>0</v>
      </c>
      <c r="M37" s="988"/>
      <c r="N37" s="321"/>
      <c r="O37" s="321"/>
      <c r="P37" s="987">
        <v>0</v>
      </c>
      <c r="Q37" s="988"/>
      <c r="R37" s="284"/>
      <c r="S37" s="284"/>
      <c r="T37" s="966" t="s">
        <v>590</v>
      </c>
      <c r="U37" s="968"/>
      <c r="V37" s="966" t="s">
        <v>591</v>
      </c>
      <c r="W37" s="967"/>
      <c r="X37" s="967"/>
      <c r="Y37" s="968"/>
      <c r="Z37" s="322"/>
    </row>
    <row r="38" spans="2:26" ht="20.25" customHeight="1" x14ac:dyDescent="0.2">
      <c r="B38" s="284"/>
      <c r="C38" s="966" t="s">
        <v>590</v>
      </c>
      <c r="D38" s="968"/>
      <c r="E38" s="983">
        <f>SUMIFS($AU$14:$AV$31,$C$14:$D$31,"介護支援専門員",$E$14:$F$31,"C")</f>
        <v>0</v>
      </c>
      <c r="F38" s="984"/>
      <c r="G38" s="985">
        <f>SUMIFS($AW$14:$AX$31,$C$14:$D$31,"介護支援専門員",$E$14:$F$31,"C")</f>
        <v>0</v>
      </c>
      <c r="H38" s="986"/>
      <c r="I38" s="321"/>
      <c r="J38" s="987">
        <v>0</v>
      </c>
      <c r="K38" s="988"/>
      <c r="L38" s="989">
        <v>0</v>
      </c>
      <c r="M38" s="990"/>
      <c r="N38" s="321"/>
      <c r="O38" s="321"/>
      <c r="P38" s="983" t="s">
        <v>592</v>
      </c>
      <c r="Q38" s="984"/>
      <c r="R38" s="284"/>
      <c r="S38" s="284"/>
      <c r="T38" s="966" t="s">
        <v>593</v>
      </c>
      <c r="U38" s="968"/>
      <c r="V38" s="966" t="s">
        <v>594</v>
      </c>
      <c r="W38" s="967"/>
      <c r="X38" s="967"/>
      <c r="Y38" s="968"/>
      <c r="Z38" s="323"/>
    </row>
    <row r="39" spans="2:26" ht="20.25" customHeight="1" x14ac:dyDescent="0.2">
      <c r="B39" s="284"/>
      <c r="C39" s="966" t="s">
        <v>593</v>
      </c>
      <c r="D39" s="968"/>
      <c r="E39" s="983">
        <f>SUMIFS($AU$14:$AV$31,$C$14:$D$31,"介護支援専門員",$E$14:$F$31,"D")</f>
        <v>0</v>
      </c>
      <c r="F39" s="984"/>
      <c r="G39" s="985">
        <f>SUMIFS($AW$14:$AX$31,$C$14:$D$31,"介護支援専門員",$E$14:$F$31,"D")</f>
        <v>0</v>
      </c>
      <c r="H39" s="986"/>
      <c r="I39" s="321"/>
      <c r="J39" s="987">
        <v>0</v>
      </c>
      <c r="K39" s="988"/>
      <c r="L39" s="989">
        <v>0</v>
      </c>
      <c r="M39" s="990"/>
      <c r="N39" s="321"/>
      <c r="O39" s="321"/>
      <c r="P39" s="983" t="s">
        <v>592</v>
      </c>
      <c r="Q39" s="984"/>
      <c r="R39" s="284"/>
      <c r="S39" s="284"/>
      <c r="T39" s="284"/>
      <c r="U39" s="981"/>
      <c r="V39" s="981"/>
      <c r="W39" s="982"/>
      <c r="X39" s="982"/>
      <c r="Y39" s="324"/>
      <c r="Z39" s="324"/>
    </row>
    <row r="40" spans="2:26" ht="20.25" customHeight="1" x14ac:dyDescent="0.2">
      <c r="B40" s="284"/>
      <c r="C40" s="966" t="s">
        <v>595</v>
      </c>
      <c r="D40" s="968"/>
      <c r="E40" s="983">
        <f>SUM(E36:F39)</f>
        <v>0</v>
      </c>
      <c r="F40" s="984"/>
      <c r="G40" s="985">
        <f>SUM(G36:H39)</f>
        <v>0</v>
      </c>
      <c r="H40" s="986"/>
      <c r="I40" s="321"/>
      <c r="J40" s="983">
        <f>SUM(J36:K39)</f>
        <v>0</v>
      </c>
      <c r="K40" s="984"/>
      <c r="L40" s="983">
        <f>SUM(L36:M39)</f>
        <v>0</v>
      </c>
      <c r="M40" s="984"/>
      <c r="N40" s="321"/>
      <c r="O40" s="321"/>
      <c r="P40" s="983">
        <f>SUM(P36:Q37)</f>
        <v>0</v>
      </c>
      <c r="Q40" s="984"/>
      <c r="R40" s="284"/>
      <c r="S40" s="284"/>
      <c r="T40" s="284"/>
      <c r="U40" s="981"/>
      <c r="V40" s="981"/>
      <c r="W40" s="982"/>
      <c r="X40" s="982"/>
      <c r="Y40" s="325"/>
      <c r="Z40" s="325"/>
    </row>
    <row r="41" spans="2:26" ht="20.25" customHeight="1" x14ac:dyDescent="0.2">
      <c r="B41" s="284"/>
      <c r="C41" s="284"/>
      <c r="D41" s="284"/>
      <c r="E41" s="284"/>
      <c r="F41" s="284"/>
      <c r="G41" s="284"/>
      <c r="H41" s="284"/>
      <c r="I41" s="284"/>
      <c r="J41" s="284"/>
      <c r="K41" s="284"/>
      <c r="L41" s="291"/>
      <c r="M41" s="284"/>
      <c r="N41" s="284"/>
      <c r="O41" s="284"/>
      <c r="P41" s="284"/>
      <c r="Q41" s="284"/>
      <c r="R41" s="284"/>
      <c r="S41" s="284"/>
      <c r="T41" s="284"/>
      <c r="U41" s="318"/>
      <c r="V41" s="318"/>
      <c r="W41" s="318"/>
      <c r="X41" s="318"/>
      <c r="Y41" s="318"/>
      <c r="Z41" s="318"/>
    </row>
    <row r="42" spans="2:26" ht="20.25" customHeight="1" x14ac:dyDescent="0.2">
      <c r="B42" s="284"/>
      <c r="C42" s="291" t="s">
        <v>596</v>
      </c>
      <c r="D42" s="284"/>
      <c r="E42" s="284"/>
      <c r="F42" s="284"/>
      <c r="G42" s="284"/>
      <c r="H42" s="284"/>
      <c r="I42" s="326" t="s">
        <v>597</v>
      </c>
      <c r="J42" s="975" t="s">
        <v>598</v>
      </c>
      <c r="K42" s="976"/>
      <c r="L42" s="327"/>
      <c r="M42" s="326"/>
      <c r="N42" s="284"/>
      <c r="O42" s="284"/>
      <c r="P42" s="284"/>
      <c r="Q42" s="284"/>
      <c r="R42" s="284"/>
      <c r="S42" s="284"/>
      <c r="T42" s="284"/>
      <c r="U42" s="328"/>
      <c r="V42" s="318"/>
      <c r="W42" s="318"/>
      <c r="X42" s="318"/>
      <c r="Y42" s="318"/>
      <c r="Z42" s="318"/>
    </row>
    <row r="43" spans="2:26" ht="20.25" customHeight="1" x14ac:dyDescent="0.2">
      <c r="B43" s="284"/>
      <c r="C43" s="284" t="s">
        <v>599</v>
      </c>
      <c r="D43" s="284"/>
      <c r="E43" s="284"/>
      <c r="F43" s="284"/>
      <c r="G43" s="284"/>
      <c r="H43" s="284" t="s">
        <v>600</v>
      </c>
      <c r="I43" s="284"/>
      <c r="J43" s="284"/>
      <c r="K43" s="284"/>
      <c r="L43" s="291"/>
      <c r="M43" s="284"/>
      <c r="N43" s="284"/>
      <c r="O43" s="284"/>
      <c r="P43" s="284"/>
      <c r="Q43" s="284"/>
      <c r="R43" s="284"/>
      <c r="S43" s="284"/>
      <c r="T43" s="284"/>
      <c r="U43" s="318"/>
      <c r="V43" s="318"/>
      <c r="W43" s="318"/>
      <c r="X43" s="318"/>
      <c r="Y43" s="318"/>
      <c r="Z43" s="318"/>
    </row>
    <row r="44" spans="2:26" ht="20.25" customHeight="1" x14ac:dyDescent="0.2">
      <c r="B44" s="284"/>
      <c r="C44" s="284" t="str">
        <f>IF($J$42="週","対象時間数（週平均）","対象時間数（当月合計）")</f>
        <v>対象時間数（週平均）</v>
      </c>
      <c r="D44" s="284"/>
      <c r="E44" s="284"/>
      <c r="F44" s="284"/>
      <c r="G44" s="284"/>
      <c r="H44" s="284" t="str">
        <f>IF($J$42="週","週に勤務すべき時間数","当月に勤務すべき時間数")</f>
        <v>週に勤務すべき時間数</v>
      </c>
      <c r="I44" s="284"/>
      <c r="J44" s="284"/>
      <c r="K44" s="284"/>
      <c r="L44" s="291"/>
      <c r="M44" s="965" t="s">
        <v>601</v>
      </c>
      <c r="N44" s="965"/>
      <c r="O44" s="965"/>
      <c r="P44" s="965"/>
      <c r="Q44" s="284"/>
      <c r="R44" s="284"/>
      <c r="S44" s="284"/>
      <c r="T44" s="284"/>
      <c r="U44" s="318"/>
      <c r="V44" s="318"/>
      <c r="W44" s="318"/>
      <c r="X44" s="318"/>
      <c r="Y44" s="318"/>
      <c r="Z44" s="318"/>
    </row>
    <row r="45" spans="2:26" ht="20.25" customHeight="1" x14ac:dyDescent="0.2">
      <c r="B45" s="284"/>
      <c r="C45" s="977">
        <f>IF($J$42="週",L40,J40)</f>
        <v>0</v>
      </c>
      <c r="D45" s="978"/>
      <c r="E45" s="978"/>
      <c r="F45" s="979"/>
      <c r="G45" s="329" t="s">
        <v>602</v>
      </c>
      <c r="H45" s="966">
        <f>IF($J$42="週",$AV$5,$AZ$5)</f>
        <v>40</v>
      </c>
      <c r="I45" s="967"/>
      <c r="J45" s="967"/>
      <c r="K45" s="968"/>
      <c r="L45" s="329" t="s">
        <v>603</v>
      </c>
      <c r="M45" s="969">
        <f>ROUNDDOWN(C45/H45,1)</f>
        <v>0</v>
      </c>
      <c r="N45" s="970"/>
      <c r="O45" s="970"/>
      <c r="P45" s="971"/>
      <c r="Q45" s="284"/>
      <c r="R45" s="284"/>
      <c r="S45" s="284"/>
      <c r="T45" s="284"/>
      <c r="U45" s="980"/>
      <c r="V45" s="980"/>
      <c r="W45" s="980"/>
      <c r="X45" s="980"/>
      <c r="Y45" s="322"/>
      <c r="Z45" s="318"/>
    </row>
    <row r="46" spans="2:26" ht="20.25" customHeight="1" x14ac:dyDescent="0.2">
      <c r="B46" s="284"/>
      <c r="C46" s="284"/>
      <c r="D46" s="284"/>
      <c r="E46" s="284"/>
      <c r="F46" s="284"/>
      <c r="G46" s="284"/>
      <c r="H46" s="284"/>
      <c r="I46" s="284"/>
      <c r="J46" s="284"/>
      <c r="K46" s="284"/>
      <c r="L46" s="291"/>
      <c r="M46" s="284" t="s">
        <v>604</v>
      </c>
      <c r="N46" s="284"/>
      <c r="O46" s="284"/>
      <c r="P46" s="284"/>
      <c r="Q46" s="284"/>
      <c r="R46" s="284"/>
      <c r="S46" s="284"/>
      <c r="T46" s="284"/>
      <c r="U46" s="318"/>
      <c r="V46" s="318"/>
      <c r="W46" s="318"/>
      <c r="X46" s="318"/>
      <c r="Y46" s="318"/>
      <c r="Z46" s="318"/>
    </row>
    <row r="47" spans="2:26" ht="20.25" customHeight="1" x14ac:dyDescent="0.2">
      <c r="B47" s="284"/>
      <c r="C47" s="284" t="s">
        <v>605</v>
      </c>
      <c r="D47" s="284"/>
      <c r="E47" s="284"/>
      <c r="F47" s="284"/>
      <c r="G47" s="284"/>
      <c r="H47" s="284"/>
      <c r="I47" s="284"/>
      <c r="J47" s="284"/>
      <c r="K47" s="284"/>
      <c r="L47" s="291"/>
      <c r="M47" s="284"/>
      <c r="N47" s="284"/>
      <c r="O47" s="284"/>
      <c r="P47" s="284"/>
      <c r="Q47" s="284"/>
      <c r="R47" s="284"/>
      <c r="S47" s="284"/>
      <c r="T47" s="284"/>
      <c r="U47" s="284"/>
      <c r="V47" s="330"/>
      <c r="W47" s="331"/>
      <c r="X47" s="331"/>
      <c r="Y47" s="284"/>
      <c r="Z47" s="284"/>
    </row>
    <row r="48" spans="2:26" ht="20.25" customHeight="1" x14ac:dyDescent="0.2">
      <c r="B48" s="284"/>
      <c r="C48" s="284" t="s">
        <v>580</v>
      </c>
      <c r="D48" s="284"/>
      <c r="E48" s="284"/>
      <c r="F48" s="284"/>
      <c r="G48" s="284"/>
      <c r="H48" s="284"/>
      <c r="I48" s="284"/>
      <c r="J48" s="284"/>
      <c r="K48" s="284"/>
      <c r="L48" s="291"/>
      <c r="M48" s="329"/>
      <c r="N48" s="329"/>
      <c r="O48" s="329"/>
      <c r="P48" s="329"/>
      <c r="Q48" s="284"/>
      <c r="R48" s="284"/>
      <c r="S48" s="284"/>
      <c r="T48" s="284"/>
      <c r="U48" s="284"/>
      <c r="V48" s="330"/>
      <c r="W48" s="331"/>
      <c r="X48" s="331"/>
      <c r="Y48" s="284"/>
      <c r="Z48" s="284"/>
    </row>
    <row r="49" spans="2:58" ht="20.25" customHeight="1" x14ac:dyDescent="0.2">
      <c r="B49" s="284"/>
      <c r="C49" s="284" t="s">
        <v>606</v>
      </c>
      <c r="D49" s="284"/>
      <c r="E49" s="284"/>
      <c r="F49" s="284"/>
      <c r="G49" s="284"/>
      <c r="H49" s="284" t="s">
        <v>607</v>
      </c>
      <c r="I49" s="284"/>
      <c r="J49" s="284"/>
      <c r="K49" s="284"/>
      <c r="L49" s="284"/>
      <c r="M49" s="965" t="s">
        <v>595</v>
      </c>
      <c r="N49" s="965"/>
      <c r="O49" s="965"/>
      <c r="P49" s="965"/>
      <c r="Q49" s="284"/>
      <c r="R49" s="284"/>
      <c r="S49" s="284"/>
      <c r="T49" s="284"/>
      <c r="U49" s="284"/>
      <c r="V49" s="330"/>
      <c r="W49" s="331"/>
      <c r="X49" s="331"/>
      <c r="Y49" s="284"/>
      <c r="Z49" s="284"/>
    </row>
    <row r="50" spans="2:58" ht="20.25" customHeight="1" x14ac:dyDescent="0.2">
      <c r="B50" s="284"/>
      <c r="C50" s="966">
        <f>P40</f>
        <v>0</v>
      </c>
      <c r="D50" s="967"/>
      <c r="E50" s="967"/>
      <c r="F50" s="968"/>
      <c r="G50" s="329" t="s">
        <v>608</v>
      </c>
      <c r="H50" s="969">
        <f>M45</f>
        <v>0</v>
      </c>
      <c r="I50" s="970"/>
      <c r="J50" s="970"/>
      <c r="K50" s="971"/>
      <c r="L50" s="329" t="s">
        <v>603</v>
      </c>
      <c r="M50" s="972">
        <f>ROUNDDOWN(C50+H50,1)</f>
        <v>0</v>
      </c>
      <c r="N50" s="973"/>
      <c r="O50" s="973"/>
      <c r="P50" s="974"/>
      <c r="Q50" s="284"/>
      <c r="R50" s="284"/>
      <c r="S50" s="284"/>
      <c r="T50" s="284"/>
      <c r="U50" s="284"/>
      <c r="V50" s="330"/>
      <c r="W50" s="331"/>
      <c r="X50" s="331"/>
      <c r="Y50" s="284"/>
      <c r="Z50" s="284"/>
    </row>
    <row r="51" spans="2:58" ht="20.25" customHeight="1" x14ac:dyDescent="0.2">
      <c r="B51" s="284"/>
      <c r="C51" s="284"/>
      <c r="D51" s="284"/>
      <c r="E51" s="284"/>
      <c r="F51" s="284"/>
      <c r="G51" s="284"/>
      <c r="H51" s="284"/>
      <c r="I51" s="284"/>
      <c r="J51" s="284"/>
      <c r="K51" s="284"/>
      <c r="L51" s="284"/>
      <c r="M51" s="284"/>
      <c r="N51" s="291"/>
      <c r="O51" s="284"/>
      <c r="P51" s="284"/>
      <c r="Q51" s="284"/>
      <c r="R51" s="284"/>
      <c r="S51" s="284"/>
      <c r="T51" s="284"/>
      <c r="U51" s="284"/>
      <c r="V51" s="330"/>
      <c r="W51" s="331"/>
      <c r="X51" s="331"/>
      <c r="Y51" s="284"/>
      <c r="Z51" s="284"/>
    </row>
    <row r="52" spans="2:58" ht="20.25" customHeight="1" x14ac:dyDescent="0.2">
      <c r="C52" s="293"/>
      <c r="D52" s="293"/>
      <c r="T52" s="293"/>
      <c r="AJ52" s="332"/>
      <c r="AK52" s="333"/>
      <c r="AL52" s="333"/>
      <c r="BE52" s="333"/>
    </row>
    <row r="53" spans="2:58" ht="20.25" customHeight="1" x14ac:dyDescent="0.2">
      <c r="C53" s="293"/>
      <c r="D53" s="293"/>
      <c r="U53" s="293"/>
      <c r="AK53" s="332"/>
      <c r="AL53" s="333"/>
      <c r="AM53" s="333"/>
      <c r="BF53" s="333"/>
    </row>
    <row r="54" spans="2:58" ht="20.25" customHeight="1" x14ac:dyDescent="0.2">
      <c r="D54" s="293"/>
      <c r="U54" s="293"/>
      <c r="AK54" s="332"/>
      <c r="AL54" s="333"/>
      <c r="AM54" s="333"/>
      <c r="BF54" s="333"/>
    </row>
    <row r="55" spans="2:58" ht="20.25" customHeight="1" x14ac:dyDescent="0.2">
      <c r="C55" s="293"/>
      <c r="D55" s="293"/>
      <c r="U55" s="293"/>
      <c r="AK55" s="332"/>
      <c r="AL55" s="333"/>
      <c r="AM55" s="333"/>
      <c r="BF55" s="333"/>
    </row>
    <row r="56" spans="2:58" ht="20.25" customHeight="1" x14ac:dyDescent="0.2">
      <c r="C56" s="332"/>
      <c r="D56" s="332"/>
      <c r="E56" s="332"/>
      <c r="F56" s="332"/>
      <c r="G56" s="332"/>
      <c r="H56" s="332"/>
      <c r="I56" s="332"/>
      <c r="J56" s="332"/>
      <c r="K56" s="332"/>
      <c r="L56" s="332"/>
      <c r="M56" s="332"/>
      <c r="N56" s="332"/>
      <c r="O56" s="332"/>
      <c r="P56" s="332"/>
      <c r="Q56" s="332"/>
      <c r="R56" s="332"/>
      <c r="S56" s="332"/>
      <c r="T56" s="332"/>
      <c r="U56" s="333"/>
      <c r="V56" s="333"/>
      <c r="W56" s="332"/>
      <c r="X56" s="332"/>
      <c r="Y56" s="332"/>
      <c r="Z56" s="332"/>
      <c r="AA56" s="332"/>
      <c r="AB56" s="332"/>
      <c r="AC56" s="332"/>
      <c r="AD56" s="332"/>
      <c r="AE56" s="332"/>
      <c r="AF56" s="332"/>
      <c r="AG56" s="332"/>
      <c r="AH56" s="332"/>
      <c r="AI56" s="332"/>
      <c r="AJ56" s="332"/>
      <c r="AK56" s="332"/>
      <c r="AL56" s="333"/>
      <c r="AM56" s="333"/>
      <c r="BF56" s="333"/>
    </row>
    <row r="57" spans="2:58" ht="20.25" customHeight="1" x14ac:dyDescent="0.2">
      <c r="C57" s="332"/>
      <c r="D57" s="332"/>
      <c r="E57" s="332"/>
      <c r="F57" s="332"/>
      <c r="G57" s="332"/>
      <c r="H57" s="332"/>
      <c r="I57" s="332"/>
      <c r="J57" s="332"/>
      <c r="K57" s="332"/>
      <c r="L57" s="332"/>
      <c r="M57" s="332"/>
      <c r="N57" s="332"/>
      <c r="O57" s="332"/>
      <c r="P57" s="332"/>
      <c r="Q57" s="332"/>
      <c r="R57" s="332"/>
      <c r="S57" s="332"/>
      <c r="T57" s="332"/>
      <c r="U57" s="333"/>
      <c r="V57" s="333"/>
      <c r="W57" s="332"/>
      <c r="X57" s="332"/>
      <c r="Y57" s="332"/>
      <c r="Z57" s="332"/>
      <c r="AA57" s="332"/>
      <c r="AB57" s="332"/>
      <c r="AC57" s="332"/>
      <c r="AD57" s="332"/>
      <c r="AE57" s="332"/>
      <c r="AF57" s="332"/>
      <c r="AG57" s="332"/>
      <c r="AH57" s="332"/>
      <c r="AI57" s="332"/>
      <c r="AJ57" s="332"/>
      <c r="AK57" s="332"/>
      <c r="AL57" s="333"/>
      <c r="AM57" s="333"/>
      <c r="BF57" s="333"/>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22"/>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allowBlank="1" showInputMessage="1" showErrorMessage="1" error="入力可能範囲　32～40" sqref="AZ6" xr:uid="{F5D4BB6D-2EFA-4784-9453-508DC0BA8736}"/>
    <dataValidation type="list" allowBlank="1" showInputMessage="1" sqref="E14:F31" xr:uid="{9D2B7188-E427-4778-83F8-C64913623666}">
      <formula1>"A, B, C, D"</formula1>
    </dataValidation>
    <dataValidation type="list" allowBlank="1" showInputMessage="1" showErrorMessage="1" sqref="AZ4:BC4" xr:uid="{694EE6FB-9DB4-4462-AAD7-AB0ED2A4862B}">
      <formula1>"予定,実績,予定・実績"</formula1>
    </dataValidation>
    <dataValidation type="list" errorStyle="warning" allowBlank="1" showInputMessage="1" error="リストにない場合のみ、入力してください。" sqref="G14:K31" xr:uid="{1FFB32D5-6B02-4FD9-A2F1-D7D339D649E3}">
      <formula1>INDIRECT(C14)</formula1>
    </dataValidation>
    <dataValidation type="list" allowBlank="1" showInputMessage="1" sqref="C14:D31" xr:uid="{F9A88616-2C5F-4A82-94AE-82C1A1CC2F62}">
      <formula1>職種</formula1>
    </dataValidation>
    <dataValidation type="list" allowBlank="1" showInputMessage="1" showErrorMessage="1" sqref="AZ3" xr:uid="{299C9E8B-A82C-4849-97AC-321C63EAF5B1}">
      <formula1>"４週,暦月"</formula1>
    </dataValidation>
    <dataValidation type="list" allowBlank="1" showInputMessage="1" showErrorMessage="1" sqref="J42:K42" xr:uid="{FD081D21-BDD0-413A-A481-9D7672957791}">
      <formula1>"週,暦月"</formula1>
    </dataValidation>
    <dataValidation type="decimal" allowBlank="1" showInputMessage="1" showErrorMessage="1" error="入力可能範囲　32～40" sqref="AV5" xr:uid="{12B24C49-2137-4836-9126-25B36674588F}">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D4D62-79DF-4FB5-B343-1E09E1D730E9}">
  <sheetPr>
    <pageSetUpPr fitToPage="1"/>
  </sheetPr>
  <dimension ref="A1:BC71"/>
  <sheetViews>
    <sheetView workbookViewId="0"/>
  </sheetViews>
  <sheetFormatPr defaultColWidth="9.81640625" defaultRowHeight="13" x14ac:dyDescent="0.2"/>
  <cols>
    <col min="1" max="2" width="9.81640625" style="334"/>
    <col min="3" max="3" width="48.1796875" style="334" customWidth="1"/>
    <col min="4" max="16384" width="9.81640625" style="334"/>
  </cols>
  <sheetData>
    <row r="1" spans="1:10" x14ac:dyDescent="0.2">
      <c r="A1" s="334" t="s">
        <v>615</v>
      </c>
    </row>
    <row r="2" spans="1:10" s="337" customFormat="1" ht="20.25" customHeight="1" x14ac:dyDescent="0.2">
      <c r="A2" s="335" t="s">
        <v>616</v>
      </c>
      <c r="B2" s="335"/>
      <c r="C2" s="336"/>
    </row>
    <row r="3" spans="1:10" s="337" customFormat="1" ht="20.25" customHeight="1" x14ac:dyDescent="0.2">
      <c r="A3" s="336"/>
      <c r="B3" s="336"/>
      <c r="C3" s="336"/>
    </row>
    <row r="4" spans="1:10" s="337" customFormat="1" ht="20.25" customHeight="1" x14ac:dyDescent="0.2">
      <c r="A4" s="338"/>
      <c r="B4" s="336" t="s">
        <v>617</v>
      </c>
      <c r="C4" s="336"/>
      <c r="E4" s="1082" t="s">
        <v>618</v>
      </c>
      <c r="F4" s="1082"/>
      <c r="G4" s="1082"/>
      <c r="H4" s="1082"/>
      <c r="I4" s="1082"/>
      <c r="J4" s="1082"/>
    </row>
    <row r="5" spans="1:10" s="337" customFormat="1" ht="20.25" customHeight="1" x14ac:dyDescent="0.2">
      <c r="A5" s="339"/>
      <c r="B5" s="336" t="s">
        <v>619</v>
      </c>
      <c r="C5" s="336"/>
      <c r="E5" s="1082"/>
      <c r="F5" s="1082"/>
      <c r="G5" s="1082"/>
      <c r="H5" s="1082"/>
      <c r="I5" s="1082"/>
      <c r="J5" s="1082"/>
    </row>
    <row r="6" spans="1:10" s="337" customFormat="1" ht="20.25" customHeight="1" x14ac:dyDescent="0.2">
      <c r="A6" s="340" t="s">
        <v>751</v>
      </c>
      <c r="B6" s="336"/>
      <c r="C6" s="336"/>
    </row>
    <row r="7" spans="1:10" s="337" customFormat="1" ht="20.25" customHeight="1" x14ac:dyDescent="0.2">
      <c r="A7" s="340"/>
      <c r="B7" s="336"/>
      <c r="C7" s="336"/>
    </row>
    <row r="8" spans="1:10" s="337" customFormat="1" ht="20.25" customHeight="1" x14ac:dyDescent="0.2">
      <c r="A8" s="336" t="s">
        <v>620</v>
      </c>
      <c r="B8" s="336"/>
      <c r="C8" s="336"/>
    </row>
    <row r="9" spans="1:10" s="337" customFormat="1" ht="20.25" customHeight="1" x14ac:dyDescent="0.2">
      <c r="A9" s="340"/>
      <c r="B9" s="336"/>
      <c r="C9" s="336"/>
    </row>
    <row r="10" spans="1:10" s="337" customFormat="1" ht="20.25" customHeight="1" x14ac:dyDescent="0.2">
      <c r="A10" s="336" t="s">
        <v>621</v>
      </c>
      <c r="B10" s="336"/>
      <c r="C10" s="336"/>
    </row>
    <row r="11" spans="1:10" s="337" customFormat="1" ht="20.25" customHeight="1" x14ac:dyDescent="0.2">
      <c r="A11" s="336"/>
      <c r="B11" s="336"/>
      <c r="C11" s="336"/>
    </row>
    <row r="12" spans="1:10" s="337" customFormat="1" ht="20.25" customHeight="1" x14ac:dyDescent="0.2">
      <c r="A12" s="336" t="s">
        <v>622</v>
      </c>
      <c r="B12" s="336"/>
      <c r="C12" s="336"/>
    </row>
    <row r="13" spans="1:10" s="337" customFormat="1" ht="20.25" customHeight="1" x14ac:dyDescent="0.2">
      <c r="A13" s="336"/>
      <c r="B13" s="336"/>
      <c r="C13" s="336"/>
    </row>
    <row r="14" spans="1:10" s="337" customFormat="1" ht="20.25" customHeight="1" x14ac:dyDescent="0.2">
      <c r="A14" s="336" t="s">
        <v>623</v>
      </c>
      <c r="B14" s="336"/>
      <c r="C14" s="336"/>
    </row>
    <row r="15" spans="1:10" s="337" customFormat="1" ht="20.25" customHeight="1" x14ac:dyDescent="0.2">
      <c r="A15" s="336"/>
      <c r="B15" s="336"/>
      <c r="C15" s="336"/>
    </row>
    <row r="16" spans="1:10" s="337" customFormat="1" ht="20.25" customHeight="1" x14ac:dyDescent="0.2">
      <c r="A16" s="336" t="s">
        <v>624</v>
      </c>
      <c r="B16" s="336"/>
      <c r="C16" s="336"/>
    </row>
    <row r="17" spans="1:3" s="337" customFormat="1" ht="20.25" customHeight="1" x14ac:dyDescent="0.2">
      <c r="A17" s="336"/>
      <c r="B17" s="336"/>
      <c r="C17" s="336"/>
    </row>
    <row r="18" spans="1:3" s="337" customFormat="1" ht="20.25" customHeight="1" x14ac:dyDescent="0.2">
      <c r="A18" s="336" t="s">
        <v>625</v>
      </c>
      <c r="B18" s="336"/>
      <c r="C18" s="336"/>
    </row>
    <row r="19" spans="1:3" s="337" customFormat="1" ht="20.25" customHeight="1" x14ac:dyDescent="0.2">
      <c r="A19" s="336" t="s">
        <v>626</v>
      </c>
      <c r="B19" s="336"/>
      <c r="C19" s="336"/>
    </row>
    <row r="20" spans="1:3" s="337" customFormat="1" ht="20.25" customHeight="1" x14ac:dyDescent="0.2">
      <c r="A20" s="336"/>
      <c r="B20" s="336"/>
      <c r="C20" s="336"/>
    </row>
    <row r="21" spans="1:3" s="337" customFormat="1" ht="20.25" customHeight="1" x14ac:dyDescent="0.2">
      <c r="A21" s="336"/>
      <c r="B21" s="341" t="s">
        <v>562</v>
      </c>
      <c r="C21" s="341" t="s">
        <v>627</v>
      </c>
    </row>
    <row r="22" spans="1:3" s="337" customFormat="1" ht="20.25" customHeight="1" x14ac:dyDescent="0.2">
      <c r="A22" s="336"/>
      <c r="B22" s="341">
        <v>1</v>
      </c>
      <c r="C22" s="342" t="s">
        <v>610</v>
      </c>
    </row>
    <row r="23" spans="1:3" s="337" customFormat="1" ht="20.25" customHeight="1" x14ac:dyDescent="0.2">
      <c r="A23" s="336"/>
      <c r="B23" s="341">
        <v>2</v>
      </c>
      <c r="C23" s="342" t="s">
        <v>613</v>
      </c>
    </row>
    <row r="24" spans="1:3" s="337" customFormat="1" ht="20.25" customHeight="1" x14ac:dyDescent="0.2">
      <c r="A24" s="336"/>
      <c r="B24" s="341">
        <v>3</v>
      </c>
      <c r="C24" s="342" t="s">
        <v>628</v>
      </c>
    </row>
    <row r="25" spans="1:3" s="337" customFormat="1" ht="20.25" customHeight="1" x14ac:dyDescent="0.2">
      <c r="A25" s="336"/>
      <c r="B25" s="336"/>
      <c r="C25" s="336"/>
    </row>
    <row r="26" spans="1:3" s="337" customFormat="1" ht="20.25" customHeight="1" x14ac:dyDescent="0.2">
      <c r="A26" s="336" t="s">
        <v>629</v>
      </c>
      <c r="B26" s="336"/>
      <c r="C26" s="336"/>
    </row>
    <row r="27" spans="1:3" s="337" customFormat="1" ht="20.25" customHeight="1" x14ac:dyDescent="0.2">
      <c r="A27" s="336" t="s">
        <v>630</v>
      </c>
      <c r="B27" s="336"/>
      <c r="C27" s="336"/>
    </row>
    <row r="28" spans="1:3" s="337" customFormat="1" ht="20.25" customHeight="1" x14ac:dyDescent="0.2">
      <c r="A28" s="336"/>
      <c r="B28" s="336"/>
      <c r="C28" s="336"/>
    </row>
    <row r="29" spans="1:3" s="337" customFormat="1" ht="20.25" customHeight="1" x14ac:dyDescent="0.2">
      <c r="A29" s="336"/>
      <c r="B29" s="341" t="s">
        <v>581</v>
      </c>
      <c r="C29" s="341" t="s">
        <v>582</v>
      </c>
    </row>
    <row r="30" spans="1:3" s="337" customFormat="1" ht="20.25" customHeight="1" x14ac:dyDescent="0.2">
      <c r="A30" s="336"/>
      <c r="B30" s="341" t="s">
        <v>586</v>
      </c>
      <c r="C30" s="342" t="s">
        <v>587</v>
      </c>
    </row>
    <row r="31" spans="1:3" s="337" customFormat="1" ht="20.25" customHeight="1" x14ac:dyDescent="0.2">
      <c r="A31" s="336"/>
      <c r="B31" s="341" t="s">
        <v>588</v>
      </c>
      <c r="C31" s="342" t="s">
        <v>589</v>
      </c>
    </row>
    <row r="32" spans="1:3" s="337" customFormat="1" ht="20.25" customHeight="1" x14ac:dyDescent="0.2">
      <c r="A32" s="336"/>
      <c r="B32" s="341" t="s">
        <v>590</v>
      </c>
      <c r="C32" s="342" t="s">
        <v>591</v>
      </c>
    </row>
    <row r="33" spans="1:55" s="337" customFormat="1" ht="20.25" customHeight="1" x14ac:dyDescent="0.2">
      <c r="A33" s="336"/>
      <c r="B33" s="341" t="s">
        <v>593</v>
      </c>
      <c r="C33" s="342" t="s">
        <v>594</v>
      </c>
    </row>
    <row r="34" spans="1:55" s="337" customFormat="1" ht="20.25" customHeight="1" x14ac:dyDescent="0.2">
      <c r="A34" s="336"/>
      <c r="B34" s="336"/>
      <c r="C34" s="336"/>
    </row>
    <row r="35" spans="1:55" s="337" customFormat="1" ht="20.25" customHeight="1" x14ac:dyDescent="0.2">
      <c r="A35" s="336"/>
      <c r="B35" s="343" t="s">
        <v>631</v>
      </c>
      <c r="C35" s="336"/>
    </row>
    <row r="36" spans="1:55" s="337" customFormat="1" ht="20.25" customHeight="1" x14ac:dyDescent="0.2">
      <c r="B36" s="336" t="s">
        <v>632</v>
      </c>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row>
    <row r="37" spans="1:55" s="337" customFormat="1" ht="20.25" customHeight="1" x14ac:dyDescent="0.2">
      <c r="B37" s="336" t="s">
        <v>633</v>
      </c>
      <c r="E37" s="336"/>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4"/>
      <c r="AZ37" s="344"/>
      <c r="BA37" s="344"/>
      <c r="BB37" s="344"/>
      <c r="BC37" s="344"/>
    </row>
    <row r="38" spans="1:55" s="337" customFormat="1" ht="20.25" customHeight="1" x14ac:dyDescent="0.2">
      <c r="E38" s="336"/>
    </row>
    <row r="39" spans="1:55" s="337" customFormat="1" ht="20.25" customHeight="1" x14ac:dyDescent="0.2">
      <c r="A39" s="336"/>
      <c r="B39" s="336"/>
      <c r="C39" s="336"/>
      <c r="D39" s="343"/>
      <c r="E39" s="345"/>
      <c r="F39" s="345"/>
      <c r="G39" s="345"/>
      <c r="J39" s="345"/>
      <c r="K39" s="345"/>
      <c r="L39" s="345"/>
      <c r="R39" s="345"/>
      <c r="S39" s="345"/>
      <c r="T39" s="345"/>
      <c r="W39" s="345"/>
      <c r="X39" s="345"/>
      <c r="Y39" s="345"/>
    </row>
    <row r="40" spans="1:55" s="337" customFormat="1" ht="20.25" customHeight="1" x14ac:dyDescent="0.2">
      <c r="A40" s="336" t="s">
        <v>634</v>
      </c>
      <c r="B40" s="336"/>
      <c r="C40" s="336"/>
    </row>
    <row r="41" spans="1:55" s="337" customFormat="1" ht="20.25" customHeight="1" x14ac:dyDescent="0.2">
      <c r="A41" s="336" t="s">
        <v>635</v>
      </c>
      <c r="B41" s="336"/>
      <c r="C41" s="336"/>
    </row>
    <row r="42" spans="1:55" s="337" customFormat="1" ht="20.25" customHeight="1" x14ac:dyDescent="0.2">
      <c r="A42" s="346" t="s">
        <v>636</v>
      </c>
      <c r="D42" s="347"/>
      <c r="E42" s="348"/>
      <c r="F42" s="345"/>
      <c r="G42" s="345"/>
      <c r="H42" s="345"/>
      <c r="I42" s="345"/>
      <c r="K42" s="345"/>
      <c r="M42" s="345"/>
      <c r="N42" s="345"/>
      <c r="O42" s="345"/>
      <c r="P42" s="345"/>
      <c r="Q42" s="345"/>
      <c r="S42" s="345"/>
      <c r="U42" s="345"/>
      <c r="V42" s="345"/>
      <c r="X42" s="345"/>
      <c r="Z42" s="345"/>
      <c r="AA42" s="345"/>
      <c r="AB42" s="345"/>
      <c r="AC42" s="345"/>
      <c r="AD42" s="345"/>
      <c r="AF42" s="343"/>
      <c r="AH42" s="345"/>
      <c r="AM42" s="345"/>
    </row>
    <row r="43" spans="1:55" s="337" customFormat="1" ht="20.25" customHeight="1" x14ac:dyDescent="0.2">
      <c r="C43" s="346"/>
      <c r="D43" s="347"/>
      <c r="E43" s="348"/>
      <c r="F43" s="345"/>
      <c r="G43" s="345"/>
      <c r="H43" s="345"/>
      <c r="I43" s="345"/>
      <c r="K43" s="345"/>
      <c r="M43" s="345"/>
      <c r="N43" s="345"/>
      <c r="O43" s="345"/>
      <c r="P43" s="345"/>
      <c r="Q43" s="345"/>
      <c r="S43" s="345"/>
      <c r="U43" s="345"/>
      <c r="V43" s="345"/>
      <c r="X43" s="345"/>
      <c r="Z43" s="345"/>
      <c r="AA43" s="345"/>
      <c r="AB43" s="345"/>
      <c r="AC43" s="345"/>
      <c r="AD43" s="345"/>
      <c r="AF43" s="343"/>
      <c r="AH43" s="345"/>
      <c r="AM43" s="345"/>
    </row>
    <row r="44" spans="1:55" s="337" customFormat="1" ht="20.25" customHeight="1" x14ac:dyDescent="0.2">
      <c r="A44" s="336" t="s">
        <v>637</v>
      </c>
      <c r="B44" s="336"/>
    </row>
    <row r="45" spans="1:55" s="337" customFormat="1" ht="20.25" customHeight="1" x14ac:dyDescent="0.2"/>
    <row r="46" spans="1:55" s="337" customFormat="1" ht="20.25" customHeight="1" x14ac:dyDescent="0.2">
      <c r="A46" s="336" t="s">
        <v>638</v>
      </c>
      <c r="B46" s="336"/>
      <c r="C46" s="336"/>
    </row>
    <row r="47" spans="1:55" s="337" customFormat="1" ht="20.25" customHeight="1" x14ac:dyDescent="0.2">
      <c r="A47" s="336" t="s">
        <v>639</v>
      </c>
      <c r="B47" s="336"/>
      <c r="C47" s="336"/>
    </row>
    <row r="48" spans="1:55" s="337" customFormat="1" ht="20.25" customHeight="1" x14ac:dyDescent="0.2"/>
    <row r="49" spans="1:55" s="337" customFormat="1" ht="20.25" customHeight="1" x14ac:dyDescent="0.2">
      <c r="A49" s="336" t="s">
        <v>640</v>
      </c>
      <c r="B49" s="336"/>
      <c r="C49" s="336"/>
    </row>
    <row r="50" spans="1:55" s="337" customFormat="1" ht="20.25" customHeight="1" x14ac:dyDescent="0.2">
      <c r="A50" s="336" t="s">
        <v>641</v>
      </c>
      <c r="B50" s="336"/>
      <c r="C50" s="336"/>
    </row>
    <row r="51" spans="1:55" s="337" customFormat="1" ht="20.25" customHeight="1" x14ac:dyDescent="0.2">
      <c r="A51" s="336"/>
      <c r="B51" s="336"/>
      <c r="C51" s="336"/>
    </row>
    <row r="52" spans="1:55" s="337" customFormat="1" ht="20.25" customHeight="1" x14ac:dyDescent="0.2">
      <c r="A52" s="336" t="s">
        <v>642</v>
      </c>
      <c r="B52" s="336"/>
      <c r="C52" s="336"/>
    </row>
    <row r="53" spans="1:55" s="337" customFormat="1" ht="20.25" customHeight="1" x14ac:dyDescent="0.2">
      <c r="A53" s="336"/>
      <c r="B53" s="336"/>
      <c r="C53" s="336"/>
    </row>
    <row r="54" spans="1:55" s="337" customFormat="1" ht="20.25" customHeight="1" x14ac:dyDescent="0.2">
      <c r="A54" s="337" t="s">
        <v>643</v>
      </c>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c r="AK54" s="349"/>
      <c r="AL54" s="349"/>
      <c r="AM54" s="349"/>
      <c r="AN54" s="349"/>
      <c r="AO54" s="349"/>
      <c r="AP54" s="349"/>
      <c r="AQ54" s="349"/>
      <c r="AR54" s="349"/>
      <c r="AS54" s="349"/>
      <c r="AT54" s="349"/>
      <c r="AU54" s="349"/>
      <c r="AV54" s="349"/>
      <c r="AW54" s="349"/>
      <c r="AX54" s="349"/>
      <c r="AY54" s="349"/>
      <c r="AZ54" s="349"/>
      <c r="BA54" s="349"/>
      <c r="BB54" s="349"/>
      <c r="BC54" s="349"/>
    </row>
    <row r="55" spans="1:55" s="337" customFormat="1" ht="20.25" customHeight="1" x14ac:dyDescent="0.2">
      <c r="A55" s="337" t="s">
        <v>644</v>
      </c>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349"/>
      <c r="AI55" s="349"/>
      <c r="AJ55" s="349"/>
      <c r="AK55" s="349"/>
      <c r="AL55" s="349"/>
      <c r="AM55" s="349"/>
      <c r="AN55" s="349"/>
      <c r="AO55" s="349"/>
      <c r="AP55" s="349"/>
      <c r="AQ55" s="349"/>
      <c r="AR55" s="349"/>
      <c r="AS55" s="349"/>
      <c r="AT55" s="349"/>
      <c r="AU55" s="349"/>
      <c r="AV55" s="349"/>
      <c r="AW55" s="349"/>
      <c r="AX55" s="349"/>
      <c r="AY55" s="349"/>
      <c r="AZ55" s="349"/>
      <c r="BA55" s="349"/>
      <c r="BB55" s="349"/>
      <c r="BC55" s="349"/>
    </row>
    <row r="56" spans="1:55" s="337" customFormat="1" ht="20.25" customHeight="1" x14ac:dyDescent="0.2">
      <c r="A56" s="337" t="s">
        <v>645</v>
      </c>
      <c r="D56" s="349"/>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349"/>
      <c r="AQ56" s="349"/>
      <c r="AR56" s="349"/>
      <c r="AS56" s="349"/>
      <c r="AT56" s="349"/>
      <c r="AU56" s="349"/>
      <c r="AV56" s="349"/>
      <c r="AW56" s="349"/>
      <c r="AX56" s="349"/>
      <c r="AY56" s="349"/>
      <c r="AZ56" s="349"/>
      <c r="BA56" s="349"/>
      <c r="BB56" s="349"/>
      <c r="BC56" s="349"/>
    </row>
    <row r="57" spans="1:55" s="337" customFormat="1" ht="20.25" customHeight="1" x14ac:dyDescent="0.2">
      <c r="A57" s="336"/>
      <c r="B57" s="336"/>
      <c r="C57" s="336"/>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4"/>
      <c r="AM57" s="344"/>
      <c r="AN57" s="344"/>
      <c r="AO57" s="344"/>
      <c r="AP57" s="344"/>
      <c r="AQ57" s="344"/>
      <c r="AR57" s="344"/>
      <c r="AS57" s="344"/>
      <c r="AT57" s="344"/>
      <c r="AU57" s="344"/>
      <c r="AV57" s="344"/>
      <c r="AW57" s="344"/>
      <c r="AX57" s="344"/>
      <c r="AY57" s="344"/>
      <c r="AZ57" s="344"/>
      <c r="BA57" s="344"/>
      <c r="BB57" s="344"/>
      <c r="BC57" s="344"/>
    </row>
    <row r="58" spans="1:55" s="337" customFormat="1" ht="20.25" customHeight="1" x14ac:dyDescent="0.2">
      <c r="A58" s="337" t="s">
        <v>646</v>
      </c>
      <c r="C58" s="350"/>
      <c r="D58" s="343"/>
      <c r="E58" s="343"/>
    </row>
    <row r="59" spans="1:55" s="337" customFormat="1" ht="20.25" customHeight="1" x14ac:dyDescent="0.2">
      <c r="A59" s="351" t="s">
        <v>647</v>
      </c>
      <c r="B59" s="350"/>
      <c r="C59" s="350"/>
      <c r="D59" s="336"/>
      <c r="E59" s="336"/>
    </row>
    <row r="60" spans="1:55" s="337" customFormat="1" ht="20.25" customHeight="1" x14ac:dyDescent="0.2">
      <c r="A60" s="352" t="s">
        <v>648</v>
      </c>
      <c r="B60" s="350"/>
      <c r="C60" s="350"/>
      <c r="D60" s="336"/>
      <c r="E60" s="336"/>
    </row>
    <row r="61" spans="1:55" s="337" customFormat="1" ht="20.25" customHeight="1" x14ac:dyDescent="0.2">
      <c r="A61" s="351" t="s">
        <v>649</v>
      </c>
      <c r="B61" s="350"/>
      <c r="C61" s="350"/>
      <c r="D61" s="336"/>
      <c r="E61" s="336"/>
    </row>
    <row r="62" spans="1:55" s="337" customFormat="1" ht="20.25" customHeight="1" x14ac:dyDescent="0.2">
      <c r="A62" s="352" t="s">
        <v>650</v>
      </c>
      <c r="B62" s="350"/>
      <c r="C62" s="350"/>
      <c r="D62" s="336"/>
      <c r="E62" s="336"/>
    </row>
    <row r="63" spans="1:55" s="337" customFormat="1" ht="20.25" customHeight="1" x14ac:dyDescent="0.2">
      <c r="A63" s="351" t="s">
        <v>651</v>
      </c>
      <c r="B63" s="350"/>
      <c r="C63" s="350"/>
      <c r="D63" s="336"/>
      <c r="E63" s="336"/>
    </row>
    <row r="64" spans="1:55" s="337" customFormat="1" ht="20.25" customHeight="1" x14ac:dyDescent="0.2">
      <c r="A64" s="351" t="s">
        <v>652</v>
      </c>
      <c r="B64" s="350"/>
      <c r="C64" s="350"/>
      <c r="D64" s="336"/>
      <c r="E64" s="336"/>
    </row>
    <row r="65" spans="1:5" s="337" customFormat="1" ht="20.25" customHeight="1" x14ac:dyDescent="0.2">
      <c r="A65" s="351" t="s">
        <v>653</v>
      </c>
      <c r="B65" s="350"/>
      <c r="C65" s="350"/>
      <c r="D65" s="336"/>
      <c r="E65" s="336"/>
    </row>
    <row r="66" spans="1:5" s="337" customFormat="1" ht="20.25" customHeight="1" x14ac:dyDescent="0.2">
      <c r="A66" s="350"/>
      <c r="B66" s="350"/>
      <c r="C66" s="350"/>
      <c r="D66" s="336"/>
      <c r="E66" s="336"/>
    </row>
    <row r="67" spans="1:5" s="337" customFormat="1" ht="20.25" customHeight="1" x14ac:dyDescent="0.2">
      <c r="A67" s="350"/>
      <c r="B67" s="350"/>
      <c r="C67" s="350"/>
      <c r="D67" s="336"/>
      <c r="E67" s="336"/>
    </row>
    <row r="68" spans="1:5" s="337" customFormat="1" ht="20.25" customHeight="1" x14ac:dyDescent="0.2">
      <c r="A68" s="350"/>
      <c r="B68" s="350"/>
      <c r="C68" s="350"/>
      <c r="D68" s="336"/>
      <c r="E68" s="336"/>
    </row>
    <row r="69" spans="1:5" s="337" customFormat="1" ht="20.25" customHeight="1" x14ac:dyDescent="0.2">
      <c r="A69" s="350"/>
      <c r="B69" s="350"/>
      <c r="C69" s="350"/>
      <c r="D69" s="336"/>
      <c r="E69" s="336"/>
    </row>
    <row r="70" spans="1:5" ht="20.25" customHeight="1" x14ac:dyDescent="0.2"/>
    <row r="71" spans="1:5" ht="20.25" customHeight="1" x14ac:dyDescent="0.2"/>
  </sheetData>
  <mergeCells count="1">
    <mergeCell ref="E4:J5"/>
  </mergeCells>
  <phoneticPr fontId="22"/>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6E8B3-9EED-4569-91D8-4AFE22F4777E}">
  <sheetPr>
    <pageSetUpPr fitToPage="1"/>
  </sheetPr>
  <dimension ref="A1:BF57"/>
  <sheetViews>
    <sheetView showGridLines="0" view="pageBreakPreview" topLeftCell="A4" zoomScale="26" zoomScaleNormal="55" zoomScaleSheetLayoutView="26" workbookViewId="0">
      <selection activeCell="BS32" sqref="BS32"/>
    </sheetView>
  </sheetViews>
  <sheetFormatPr defaultColWidth="4.90625" defaultRowHeight="20.25" customHeight="1" x14ac:dyDescent="0.2"/>
  <cols>
    <col min="1" max="1" width="1.54296875" style="357" customWidth="1"/>
    <col min="2" max="56" width="6.08984375" style="357" customWidth="1"/>
    <col min="57" max="16384" width="4.90625" style="357"/>
  </cols>
  <sheetData>
    <row r="1" spans="1:57" s="353" customFormat="1" ht="20.25" customHeight="1" x14ac:dyDescent="0.2">
      <c r="A1" s="264"/>
      <c r="B1" s="264"/>
      <c r="C1" s="265" t="s">
        <v>540</v>
      </c>
      <c r="D1" s="265"/>
      <c r="E1" s="264"/>
      <c r="F1" s="264"/>
      <c r="G1" s="266" t="s">
        <v>541</v>
      </c>
      <c r="H1" s="264"/>
      <c r="I1" s="264"/>
      <c r="J1" s="265"/>
      <c r="K1" s="265"/>
      <c r="L1" s="265"/>
      <c r="M1" s="265"/>
      <c r="N1" s="264"/>
      <c r="O1" s="264"/>
      <c r="P1" s="264"/>
      <c r="Q1" s="264"/>
      <c r="R1" s="264"/>
      <c r="S1" s="264"/>
      <c r="T1" s="264"/>
      <c r="U1" s="264"/>
      <c r="V1" s="264"/>
      <c r="W1" s="264"/>
      <c r="X1" s="264"/>
      <c r="Y1" s="264"/>
      <c r="Z1" s="264"/>
      <c r="AA1" s="264"/>
      <c r="AB1" s="264"/>
      <c r="AC1" s="264"/>
      <c r="AD1" s="264"/>
      <c r="AE1" s="264"/>
      <c r="AF1" s="264"/>
      <c r="AG1" s="264"/>
      <c r="AH1" s="264"/>
      <c r="AI1" s="264"/>
      <c r="AJ1" s="264"/>
      <c r="AK1" s="267" t="s">
        <v>542</v>
      </c>
      <c r="AL1" s="267" t="s">
        <v>543</v>
      </c>
      <c r="AM1" s="1078" t="s">
        <v>544</v>
      </c>
      <c r="AN1" s="1078"/>
      <c r="AO1" s="1078"/>
      <c r="AP1" s="1078"/>
      <c r="AQ1" s="1078"/>
      <c r="AR1" s="1078"/>
      <c r="AS1" s="1078"/>
      <c r="AT1" s="1078"/>
      <c r="AU1" s="1078"/>
      <c r="AV1" s="1078"/>
      <c r="AW1" s="1078"/>
      <c r="AX1" s="1078"/>
      <c r="AY1" s="1078"/>
      <c r="AZ1" s="1078"/>
      <c r="BA1" s="1078"/>
      <c r="BB1" s="268" t="s">
        <v>545</v>
      </c>
      <c r="BC1" s="264"/>
      <c r="BD1" s="264"/>
    </row>
    <row r="2" spans="1:57" s="355" customFormat="1" ht="20.25" customHeight="1" x14ac:dyDescent="0.2">
      <c r="A2" s="269"/>
      <c r="B2" s="269"/>
      <c r="C2" s="269"/>
      <c r="D2" s="266"/>
      <c r="E2" s="269"/>
      <c r="F2" s="269"/>
      <c r="G2" s="269"/>
      <c r="H2" s="266"/>
      <c r="I2" s="267"/>
      <c r="J2" s="267"/>
      <c r="K2" s="267"/>
      <c r="L2" s="267"/>
      <c r="M2" s="267"/>
      <c r="N2" s="269"/>
      <c r="O2" s="269"/>
      <c r="P2" s="269"/>
      <c r="Q2" s="269"/>
      <c r="R2" s="269"/>
      <c r="S2" s="269"/>
      <c r="T2" s="267" t="s">
        <v>546</v>
      </c>
      <c r="U2" s="1079">
        <v>6</v>
      </c>
      <c r="V2" s="1079"/>
      <c r="W2" s="267" t="s">
        <v>543</v>
      </c>
      <c r="X2" s="1080">
        <f>IF(U2=0,"",YEAR(DATE(2018+U2,1,1)))</f>
        <v>2024</v>
      </c>
      <c r="Y2" s="1080"/>
      <c r="Z2" s="269" t="s">
        <v>547</v>
      </c>
      <c r="AA2" s="269" t="s">
        <v>548</v>
      </c>
      <c r="AB2" s="1079">
        <v>4</v>
      </c>
      <c r="AC2" s="1079"/>
      <c r="AD2" s="269" t="s">
        <v>549</v>
      </c>
      <c r="AE2" s="269"/>
      <c r="AF2" s="269"/>
      <c r="AG2" s="269"/>
      <c r="AH2" s="269"/>
      <c r="AI2" s="269"/>
      <c r="AJ2" s="268"/>
      <c r="AK2" s="267" t="s">
        <v>550</v>
      </c>
      <c r="AL2" s="267" t="s">
        <v>543</v>
      </c>
      <c r="AM2" s="1079" t="s">
        <v>609</v>
      </c>
      <c r="AN2" s="1079"/>
      <c r="AO2" s="1079"/>
      <c r="AP2" s="1079"/>
      <c r="AQ2" s="1079"/>
      <c r="AR2" s="1079"/>
      <c r="AS2" s="1079"/>
      <c r="AT2" s="1079"/>
      <c r="AU2" s="1079"/>
      <c r="AV2" s="1079"/>
      <c r="AW2" s="1079"/>
      <c r="AX2" s="1079"/>
      <c r="AY2" s="1079"/>
      <c r="AZ2" s="1079"/>
      <c r="BA2" s="1079"/>
      <c r="BB2" s="268" t="s">
        <v>545</v>
      </c>
      <c r="BC2" s="267"/>
      <c r="BD2" s="267"/>
      <c r="BE2" s="354"/>
    </row>
    <row r="3" spans="1:57" s="355" customFormat="1" ht="20.25" customHeight="1" x14ac:dyDescent="0.2">
      <c r="A3" s="269"/>
      <c r="B3" s="269"/>
      <c r="C3" s="269"/>
      <c r="D3" s="266"/>
      <c r="E3" s="269"/>
      <c r="F3" s="269"/>
      <c r="G3" s="269"/>
      <c r="H3" s="266"/>
      <c r="I3" s="267"/>
      <c r="J3" s="267"/>
      <c r="K3" s="267"/>
      <c r="L3" s="267"/>
      <c r="M3" s="267"/>
      <c r="N3" s="269"/>
      <c r="O3" s="269"/>
      <c r="P3" s="269"/>
      <c r="Q3" s="269"/>
      <c r="R3" s="269"/>
      <c r="S3" s="269"/>
      <c r="T3" s="270"/>
      <c r="U3" s="271"/>
      <c r="V3" s="271"/>
      <c r="W3" s="272"/>
      <c r="X3" s="271"/>
      <c r="Y3" s="271"/>
      <c r="Z3" s="273"/>
      <c r="AA3" s="273"/>
      <c r="AB3" s="271"/>
      <c r="AC3" s="271"/>
      <c r="AD3" s="274"/>
      <c r="AE3" s="269"/>
      <c r="AF3" s="269"/>
      <c r="AG3" s="269"/>
      <c r="AH3" s="269"/>
      <c r="AI3" s="269"/>
      <c r="AJ3" s="268"/>
      <c r="AK3" s="267"/>
      <c r="AL3" s="267"/>
      <c r="AM3" s="275"/>
      <c r="AN3" s="275"/>
      <c r="AO3" s="275"/>
      <c r="AP3" s="275"/>
      <c r="AQ3" s="275"/>
      <c r="AR3" s="275"/>
      <c r="AS3" s="275"/>
      <c r="AT3" s="275"/>
      <c r="AU3" s="275"/>
      <c r="AV3" s="275"/>
      <c r="AW3" s="275"/>
      <c r="AX3" s="275"/>
      <c r="AY3" s="276" t="s">
        <v>551</v>
      </c>
      <c r="AZ3" s="1081" t="s">
        <v>552</v>
      </c>
      <c r="BA3" s="1081"/>
      <c r="BB3" s="1081"/>
      <c r="BC3" s="1081"/>
      <c r="BD3" s="267"/>
      <c r="BE3" s="354"/>
    </row>
    <row r="4" spans="1:57" s="355" customFormat="1" ht="20.25" customHeight="1" x14ac:dyDescent="0.2">
      <c r="A4" s="269"/>
      <c r="B4" s="277"/>
      <c r="C4" s="277"/>
      <c r="D4" s="277"/>
      <c r="E4" s="277"/>
      <c r="F4" s="277"/>
      <c r="G4" s="277"/>
      <c r="H4" s="277"/>
      <c r="I4" s="277"/>
      <c r="J4" s="278"/>
      <c r="K4" s="279"/>
      <c r="L4" s="279"/>
      <c r="M4" s="279"/>
      <c r="N4" s="279"/>
      <c r="O4" s="279"/>
      <c r="P4" s="280"/>
      <c r="Q4" s="279"/>
      <c r="R4" s="279"/>
      <c r="S4" s="269"/>
      <c r="T4" s="269"/>
      <c r="U4" s="269"/>
      <c r="V4" s="269"/>
      <c r="W4" s="269"/>
      <c r="X4" s="269"/>
      <c r="Y4" s="269"/>
      <c r="Z4" s="273"/>
      <c r="AA4" s="273"/>
      <c r="AB4" s="271"/>
      <c r="AC4" s="271"/>
      <c r="AD4" s="274"/>
      <c r="AE4" s="269"/>
      <c r="AF4" s="269"/>
      <c r="AG4" s="269"/>
      <c r="AH4" s="269"/>
      <c r="AI4" s="269"/>
      <c r="AJ4" s="268"/>
      <c r="AK4" s="267"/>
      <c r="AL4" s="267"/>
      <c r="AM4" s="275"/>
      <c r="AN4" s="275"/>
      <c r="AO4" s="275"/>
      <c r="AP4" s="275"/>
      <c r="AQ4" s="275"/>
      <c r="AR4" s="275"/>
      <c r="AS4" s="275"/>
      <c r="AT4" s="275"/>
      <c r="AU4" s="275"/>
      <c r="AV4" s="275"/>
      <c r="AW4" s="275"/>
      <c r="AX4" s="275"/>
      <c r="AY4" s="276" t="s">
        <v>553</v>
      </c>
      <c r="AZ4" s="1081" t="s">
        <v>554</v>
      </c>
      <c r="BA4" s="1081"/>
      <c r="BB4" s="1081"/>
      <c r="BC4" s="1081"/>
      <c r="BD4" s="267"/>
      <c r="BE4" s="354"/>
    </row>
    <row r="5" spans="1:57" s="355" customFormat="1" ht="20.25" customHeight="1" x14ac:dyDescent="0.2">
      <c r="A5" s="269"/>
      <c r="B5" s="281"/>
      <c r="C5" s="281"/>
      <c r="D5" s="281"/>
      <c r="E5" s="281"/>
      <c r="F5" s="281"/>
      <c r="G5" s="281"/>
      <c r="H5" s="281"/>
      <c r="I5" s="281"/>
      <c r="J5" s="279"/>
      <c r="K5" s="282"/>
      <c r="L5" s="283"/>
      <c r="M5" s="283"/>
      <c r="N5" s="283"/>
      <c r="O5" s="283"/>
      <c r="P5" s="281"/>
      <c r="Q5" s="277"/>
      <c r="R5" s="277"/>
      <c r="S5" s="264"/>
      <c r="T5" s="269"/>
      <c r="U5" s="269"/>
      <c r="V5" s="269"/>
      <c r="W5" s="269"/>
      <c r="X5" s="269"/>
      <c r="Y5" s="269"/>
      <c r="Z5" s="273"/>
      <c r="AA5" s="273"/>
      <c r="AB5" s="271"/>
      <c r="AC5" s="271"/>
      <c r="AD5" s="264"/>
      <c r="AE5" s="264"/>
      <c r="AF5" s="264"/>
      <c r="AG5" s="264"/>
      <c r="AH5" s="269"/>
      <c r="AI5" s="269"/>
      <c r="AJ5" s="264" t="s">
        <v>555</v>
      </c>
      <c r="AK5" s="264"/>
      <c r="AL5" s="264"/>
      <c r="AM5" s="264"/>
      <c r="AN5" s="264"/>
      <c r="AO5" s="264"/>
      <c r="AP5" s="264"/>
      <c r="AQ5" s="264"/>
      <c r="AR5" s="277"/>
      <c r="AS5" s="277"/>
      <c r="AT5" s="284"/>
      <c r="AU5" s="264"/>
      <c r="AV5" s="1044">
        <v>40</v>
      </c>
      <c r="AW5" s="1045"/>
      <c r="AX5" s="284" t="s">
        <v>556</v>
      </c>
      <c r="AY5" s="264"/>
      <c r="AZ5" s="1083">
        <v>160</v>
      </c>
      <c r="BA5" s="1084"/>
      <c r="BB5" s="284" t="s">
        <v>557</v>
      </c>
      <c r="BC5" s="264"/>
      <c r="BD5" s="269"/>
      <c r="BE5" s="354"/>
    </row>
    <row r="6" spans="1:57" s="355" customFormat="1" ht="20.25" customHeight="1" x14ac:dyDescent="0.2">
      <c r="A6" s="269"/>
      <c r="B6" s="281"/>
      <c r="C6" s="281"/>
      <c r="D6" s="281"/>
      <c r="E6" s="281"/>
      <c r="F6" s="281"/>
      <c r="G6" s="281"/>
      <c r="H6" s="281"/>
      <c r="I6" s="281"/>
      <c r="J6" s="279"/>
      <c r="K6" s="282"/>
      <c r="L6" s="283"/>
      <c r="M6" s="283"/>
      <c r="N6" s="283"/>
      <c r="O6" s="283"/>
      <c r="P6" s="281"/>
      <c r="Q6" s="277"/>
      <c r="R6" s="277"/>
      <c r="S6" s="264"/>
      <c r="T6" s="269"/>
      <c r="U6" s="269"/>
      <c r="V6" s="269"/>
      <c r="W6" s="269"/>
      <c r="X6" s="269"/>
      <c r="Y6" s="269"/>
      <c r="Z6" s="273"/>
      <c r="AA6" s="273"/>
      <c r="AB6" s="271"/>
      <c r="AC6" s="271"/>
      <c r="AD6" s="264"/>
      <c r="AE6" s="264"/>
      <c r="AF6" s="264"/>
      <c r="AG6" s="264"/>
      <c r="AH6" s="269"/>
      <c r="AI6" s="269"/>
      <c r="AJ6" s="264"/>
      <c r="AK6" s="264"/>
      <c r="AL6" s="264"/>
      <c r="AM6" s="264"/>
      <c r="AN6" s="264"/>
      <c r="AO6" s="264"/>
      <c r="AP6" s="264"/>
      <c r="AQ6" s="264" t="s">
        <v>558</v>
      </c>
      <c r="AR6" s="264"/>
      <c r="AS6" s="285"/>
      <c r="AT6" s="285"/>
      <c r="AU6" s="285"/>
      <c r="AV6" s="264"/>
      <c r="AW6" s="264"/>
      <c r="AX6" s="286"/>
      <c r="AY6" s="264"/>
      <c r="AZ6" s="1044">
        <v>100</v>
      </c>
      <c r="BA6" s="1045"/>
      <c r="BB6" s="284" t="s">
        <v>559</v>
      </c>
      <c r="BC6" s="264"/>
      <c r="BD6" s="269"/>
      <c r="BE6" s="354"/>
    </row>
    <row r="7" spans="1:57" s="355" customFormat="1" ht="20.25" customHeight="1" x14ac:dyDescent="0.2">
      <c r="A7" s="269"/>
      <c r="B7" s="281"/>
      <c r="C7" s="281"/>
      <c r="D7" s="281"/>
      <c r="E7" s="281"/>
      <c r="F7" s="281"/>
      <c r="G7" s="281"/>
      <c r="H7" s="281"/>
      <c r="I7" s="281"/>
      <c r="J7" s="281"/>
      <c r="K7" s="287"/>
      <c r="L7" s="287"/>
      <c r="M7" s="287"/>
      <c r="N7" s="281"/>
      <c r="O7" s="288"/>
      <c r="P7" s="289"/>
      <c r="Q7" s="289"/>
      <c r="R7" s="290"/>
      <c r="S7" s="285"/>
      <c r="T7" s="269"/>
      <c r="U7" s="269"/>
      <c r="V7" s="269"/>
      <c r="W7" s="269"/>
      <c r="X7" s="269"/>
      <c r="Y7" s="269"/>
      <c r="Z7" s="273"/>
      <c r="AA7" s="273"/>
      <c r="AB7" s="271"/>
      <c r="AC7" s="271"/>
      <c r="AD7" s="284"/>
      <c r="AE7" s="264"/>
      <c r="AF7" s="264"/>
      <c r="AG7" s="264"/>
      <c r="AH7" s="269"/>
      <c r="AI7" s="269"/>
      <c r="AJ7" s="269"/>
      <c r="AK7" s="269"/>
      <c r="AL7" s="264"/>
      <c r="AM7" s="264"/>
      <c r="AN7" s="291"/>
      <c r="AO7" s="286"/>
      <c r="AP7" s="286"/>
      <c r="AQ7" s="285"/>
      <c r="AR7" s="285"/>
      <c r="AS7" s="285"/>
      <c r="AT7" s="285"/>
      <c r="AU7" s="285"/>
      <c r="AV7" s="285"/>
      <c r="AW7" s="264" t="s">
        <v>560</v>
      </c>
      <c r="AX7" s="264"/>
      <c r="AY7" s="264"/>
      <c r="AZ7" s="1046">
        <f>DAY(EOMONTH(DATE(X2,AB2,1),0))</f>
        <v>30</v>
      </c>
      <c r="BA7" s="1047"/>
      <c r="BB7" s="284" t="s">
        <v>561</v>
      </c>
      <c r="BC7" s="269"/>
      <c r="BD7" s="269"/>
      <c r="BE7" s="354"/>
    </row>
    <row r="8" spans="1:57" ht="5.15" customHeight="1" thickBot="1" x14ac:dyDescent="0.25">
      <c r="A8" s="292"/>
      <c r="B8" s="292"/>
      <c r="C8" s="293"/>
      <c r="D8" s="293"/>
      <c r="E8" s="292"/>
      <c r="F8" s="292"/>
      <c r="G8" s="292"/>
      <c r="H8" s="292"/>
      <c r="I8" s="292"/>
      <c r="J8" s="292"/>
      <c r="K8" s="292"/>
      <c r="L8" s="292"/>
      <c r="M8" s="292"/>
      <c r="N8" s="292"/>
      <c r="O8" s="292"/>
      <c r="P8" s="292"/>
      <c r="Q8" s="292"/>
      <c r="R8" s="292"/>
      <c r="S8" s="293"/>
      <c r="T8" s="292"/>
      <c r="U8" s="292"/>
      <c r="V8" s="292"/>
      <c r="W8" s="292"/>
      <c r="X8" s="292"/>
      <c r="Y8" s="292"/>
      <c r="Z8" s="292"/>
      <c r="AA8" s="292"/>
      <c r="AB8" s="292"/>
      <c r="AC8" s="292"/>
      <c r="AD8" s="292"/>
      <c r="AE8" s="292"/>
      <c r="AF8" s="292"/>
      <c r="AG8" s="292"/>
      <c r="AH8" s="292"/>
      <c r="AI8" s="292"/>
      <c r="AJ8" s="293"/>
      <c r="AK8" s="292"/>
      <c r="AL8" s="292"/>
      <c r="AM8" s="292"/>
      <c r="AN8" s="292"/>
      <c r="AO8" s="292"/>
      <c r="AP8" s="292"/>
      <c r="AQ8" s="292"/>
      <c r="AR8" s="292"/>
      <c r="AS8" s="292"/>
      <c r="AT8" s="292"/>
      <c r="AU8" s="292"/>
      <c r="AV8" s="292"/>
      <c r="AW8" s="292"/>
      <c r="AX8" s="292"/>
      <c r="AY8" s="292"/>
      <c r="AZ8" s="292"/>
      <c r="BA8" s="292"/>
      <c r="BB8" s="292"/>
      <c r="BC8" s="294"/>
      <c r="BD8" s="294"/>
      <c r="BE8" s="356"/>
    </row>
    <row r="9" spans="1:57" ht="20.25" customHeight="1" thickBot="1" x14ac:dyDescent="0.25">
      <c r="A9" s="292"/>
      <c r="B9" s="1048" t="s">
        <v>562</v>
      </c>
      <c r="C9" s="1051" t="s">
        <v>563</v>
      </c>
      <c r="D9" s="1052"/>
      <c r="E9" s="1057" t="s">
        <v>564</v>
      </c>
      <c r="F9" s="1052"/>
      <c r="G9" s="1057" t="s">
        <v>565</v>
      </c>
      <c r="H9" s="1051"/>
      <c r="I9" s="1051"/>
      <c r="J9" s="1051"/>
      <c r="K9" s="1052"/>
      <c r="L9" s="1057" t="s">
        <v>566</v>
      </c>
      <c r="M9" s="1051"/>
      <c r="N9" s="1051"/>
      <c r="O9" s="1060"/>
      <c r="P9" s="1063" t="s">
        <v>567</v>
      </c>
      <c r="Q9" s="1064"/>
      <c r="R9" s="1064"/>
      <c r="S9" s="1064"/>
      <c r="T9" s="1064"/>
      <c r="U9" s="1064"/>
      <c r="V9" s="1064"/>
      <c r="W9" s="1064"/>
      <c r="X9" s="1064"/>
      <c r="Y9" s="1064"/>
      <c r="Z9" s="1064"/>
      <c r="AA9" s="1064"/>
      <c r="AB9" s="1064"/>
      <c r="AC9" s="1064"/>
      <c r="AD9" s="1064"/>
      <c r="AE9" s="1064"/>
      <c r="AF9" s="1064"/>
      <c r="AG9" s="1064"/>
      <c r="AH9" s="1064"/>
      <c r="AI9" s="1064"/>
      <c r="AJ9" s="1064"/>
      <c r="AK9" s="1064"/>
      <c r="AL9" s="1064"/>
      <c r="AM9" s="1064"/>
      <c r="AN9" s="1064"/>
      <c r="AO9" s="1064"/>
      <c r="AP9" s="1064"/>
      <c r="AQ9" s="1064"/>
      <c r="AR9" s="1064"/>
      <c r="AS9" s="1064"/>
      <c r="AT9" s="1064"/>
      <c r="AU9" s="1065" t="str">
        <f>IF(AZ3="４週","(10)1～4週目の勤務時間数合計","(10)1か月の勤務時間数合計")</f>
        <v>(10)1～4週目の勤務時間数合計</v>
      </c>
      <c r="AV9" s="1066"/>
      <c r="AW9" s="1065" t="s">
        <v>568</v>
      </c>
      <c r="AX9" s="1066"/>
      <c r="AY9" s="1073" t="s">
        <v>569</v>
      </c>
      <c r="AZ9" s="1073"/>
      <c r="BA9" s="1073"/>
      <c r="BB9" s="1073"/>
      <c r="BC9" s="1073"/>
      <c r="BD9" s="1073"/>
    </row>
    <row r="10" spans="1:57" ht="20.25" customHeight="1" thickBot="1" x14ac:dyDescent="0.25">
      <c r="A10" s="292"/>
      <c r="B10" s="1049"/>
      <c r="C10" s="1053"/>
      <c r="D10" s="1054"/>
      <c r="E10" s="1058"/>
      <c r="F10" s="1054"/>
      <c r="G10" s="1058"/>
      <c r="H10" s="1053"/>
      <c r="I10" s="1053"/>
      <c r="J10" s="1053"/>
      <c r="K10" s="1054"/>
      <c r="L10" s="1058"/>
      <c r="M10" s="1053"/>
      <c r="N10" s="1053"/>
      <c r="O10" s="1061"/>
      <c r="P10" s="1075" t="s">
        <v>570</v>
      </c>
      <c r="Q10" s="1076"/>
      <c r="R10" s="1076"/>
      <c r="S10" s="1076"/>
      <c r="T10" s="1076"/>
      <c r="U10" s="1076"/>
      <c r="V10" s="1077"/>
      <c r="W10" s="1075" t="s">
        <v>571</v>
      </c>
      <c r="X10" s="1076"/>
      <c r="Y10" s="1076"/>
      <c r="Z10" s="1076"/>
      <c r="AA10" s="1076"/>
      <c r="AB10" s="1076"/>
      <c r="AC10" s="1077"/>
      <c r="AD10" s="1075" t="s">
        <v>572</v>
      </c>
      <c r="AE10" s="1076"/>
      <c r="AF10" s="1076"/>
      <c r="AG10" s="1076"/>
      <c r="AH10" s="1076"/>
      <c r="AI10" s="1076"/>
      <c r="AJ10" s="1077"/>
      <c r="AK10" s="1075" t="s">
        <v>573</v>
      </c>
      <c r="AL10" s="1076"/>
      <c r="AM10" s="1076"/>
      <c r="AN10" s="1076"/>
      <c r="AO10" s="1076"/>
      <c r="AP10" s="1076"/>
      <c r="AQ10" s="1077"/>
      <c r="AR10" s="1075" t="s">
        <v>574</v>
      </c>
      <c r="AS10" s="1076"/>
      <c r="AT10" s="1077"/>
      <c r="AU10" s="1067"/>
      <c r="AV10" s="1068"/>
      <c r="AW10" s="1067"/>
      <c r="AX10" s="1068"/>
      <c r="AY10" s="1073"/>
      <c r="AZ10" s="1073"/>
      <c r="BA10" s="1073"/>
      <c r="BB10" s="1073"/>
      <c r="BC10" s="1073"/>
      <c r="BD10" s="1073"/>
    </row>
    <row r="11" spans="1:57" ht="20.25" customHeight="1" thickBot="1" x14ac:dyDescent="0.25">
      <c r="A11" s="292"/>
      <c r="B11" s="1049"/>
      <c r="C11" s="1053"/>
      <c r="D11" s="1054"/>
      <c r="E11" s="1058"/>
      <c r="F11" s="1054"/>
      <c r="G11" s="1058"/>
      <c r="H11" s="1053"/>
      <c r="I11" s="1053"/>
      <c r="J11" s="1053"/>
      <c r="K11" s="1054"/>
      <c r="L11" s="1058"/>
      <c r="M11" s="1053"/>
      <c r="N11" s="1053"/>
      <c r="O11" s="1061"/>
      <c r="P11" s="295">
        <f>DAY(DATE($X$2,$AB$2,1))</f>
        <v>1</v>
      </c>
      <c r="Q11" s="296">
        <f>DAY(DATE($X$2,$AB$2,2))</f>
        <v>2</v>
      </c>
      <c r="R11" s="296">
        <f>DAY(DATE($X$2,$AB$2,3))</f>
        <v>3</v>
      </c>
      <c r="S11" s="296">
        <f>DAY(DATE($X$2,$AB$2,4))</f>
        <v>4</v>
      </c>
      <c r="T11" s="296">
        <f>DAY(DATE($X$2,$AB$2,5))</f>
        <v>5</v>
      </c>
      <c r="U11" s="296">
        <f>DAY(DATE($X$2,$AB$2,6))</f>
        <v>6</v>
      </c>
      <c r="V11" s="297">
        <f>DAY(DATE($X$2,$AB$2,7))</f>
        <v>7</v>
      </c>
      <c r="W11" s="295">
        <f>DAY(DATE($X$2,$AB$2,8))</f>
        <v>8</v>
      </c>
      <c r="X11" s="296">
        <f>DAY(DATE($X$2,$AB$2,9))</f>
        <v>9</v>
      </c>
      <c r="Y11" s="296">
        <f>DAY(DATE($X$2,$AB$2,10))</f>
        <v>10</v>
      </c>
      <c r="Z11" s="296">
        <f>DAY(DATE($X$2,$AB$2,11))</f>
        <v>11</v>
      </c>
      <c r="AA11" s="296">
        <f>DAY(DATE($X$2,$AB$2,12))</f>
        <v>12</v>
      </c>
      <c r="AB11" s="296">
        <f>DAY(DATE($X$2,$AB$2,13))</f>
        <v>13</v>
      </c>
      <c r="AC11" s="297">
        <f>DAY(DATE($X$2,$AB$2,14))</f>
        <v>14</v>
      </c>
      <c r="AD11" s="295">
        <f>DAY(DATE($X$2,$AB$2,15))</f>
        <v>15</v>
      </c>
      <c r="AE11" s="296">
        <f>DAY(DATE($X$2,$AB$2,16))</f>
        <v>16</v>
      </c>
      <c r="AF11" s="296">
        <f>DAY(DATE($X$2,$AB$2,17))</f>
        <v>17</v>
      </c>
      <c r="AG11" s="296">
        <f>DAY(DATE($X$2,$AB$2,18))</f>
        <v>18</v>
      </c>
      <c r="AH11" s="296">
        <f>DAY(DATE($X$2,$AB$2,19))</f>
        <v>19</v>
      </c>
      <c r="AI11" s="296">
        <f>DAY(DATE($X$2,$AB$2,20))</f>
        <v>20</v>
      </c>
      <c r="AJ11" s="297">
        <f>DAY(DATE($X$2,$AB$2,21))</f>
        <v>21</v>
      </c>
      <c r="AK11" s="295">
        <f>DAY(DATE($X$2,$AB$2,22))</f>
        <v>22</v>
      </c>
      <c r="AL11" s="296">
        <f>DAY(DATE($X$2,$AB$2,23))</f>
        <v>23</v>
      </c>
      <c r="AM11" s="296">
        <f>DAY(DATE($X$2,$AB$2,24))</f>
        <v>24</v>
      </c>
      <c r="AN11" s="296">
        <f>DAY(DATE($X$2,$AB$2,25))</f>
        <v>25</v>
      </c>
      <c r="AO11" s="296">
        <f>DAY(DATE($X$2,$AB$2,26))</f>
        <v>26</v>
      </c>
      <c r="AP11" s="296">
        <f>DAY(DATE($X$2,$AB$2,27))</f>
        <v>27</v>
      </c>
      <c r="AQ11" s="297">
        <f>DAY(DATE($X$2,$AB$2,28))</f>
        <v>28</v>
      </c>
      <c r="AR11" s="295" t="str">
        <f>IF(AZ3="暦月",IF(DAY(DATE($X$2,$AB$2,29))=29,29,""),"")</f>
        <v/>
      </c>
      <c r="AS11" s="296" t="str">
        <f>IF(AZ3="暦月",IF(DAY(DATE($X$2,$AB$2,30))=30,30,""),"")</f>
        <v/>
      </c>
      <c r="AT11" s="297" t="str">
        <f>IF(AZ3="暦月",IF(DAY(DATE($X$2,$AB$2,31))=31,31,""),"")</f>
        <v/>
      </c>
      <c r="AU11" s="1067"/>
      <c r="AV11" s="1068"/>
      <c r="AW11" s="1067"/>
      <c r="AX11" s="1068"/>
      <c r="AY11" s="1073"/>
      <c r="AZ11" s="1073"/>
      <c r="BA11" s="1073"/>
      <c r="BB11" s="1073"/>
      <c r="BC11" s="1073"/>
      <c r="BD11" s="1073"/>
    </row>
    <row r="12" spans="1:57" ht="20.25" hidden="1" customHeight="1" thickBot="1" x14ac:dyDescent="0.25">
      <c r="A12" s="292"/>
      <c r="B12" s="1049"/>
      <c r="C12" s="1053"/>
      <c r="D12" s="1054"/>
      <c r="E12" s="1058"/>
      <c r="F12" s="1054"/>
      <c r="G12" s="1058"/>
      <c r="H12" s="1053"/>
      <c r="I12" s="1053"/>
      <c r="J12" s="1053"/>
      <c r="K12" s="1054"/>
      <c r="L12" s="1058"/>
      <c r="M12" s="1053"/>
      <c r="N12" s="1053"/>
      <c r="O12" s="1061"/>
      <c r="P12" s="295">
        <f>WEEKDAY(DATE($X$2,$AB$2,1))</f>
        <v>2</v>
      </c>
      <c r="Q12" s="296">
        <f>WEEKDAY(DATE($X$2,$AB$2,2))</f>
        <v>3</v>
      </c>
      <c r="R12" s="296">
        <f>WEEKDAY(DATE($X$2,$AB$2,3))</f>
        <v>4</v>
      </c>
      <c r="S12" s="296">
        <f>WEEKDAY(DATE($X$2,$AB$2,4))</f>
        <v>5</v>
      </c>
      <c r="T12" s="296">
        <f>WEEKDAY(DATE($X$2,$AB$2,5))</f>
        <v>6</v>
      </c>
      <c r="U12" s="296">
        <f>WEEKDAY(DATE($X$2,$AB$2,6))</f>
        <v>7</v>
      </c>
      <c r="V12" s="297">
        <f>WEEKDAY(DATE($X$2,$AB$2,7))</f>
        <v>1</v>
      </c>
      <c r="W12" s="295">
        <f>WEEKDAY(DATE($X$2,$AB$2,8))</f>
        <v>2</v>
      </c>
      <c r="X12" s="296">
        <f>WEEKDAY(DATE($X$2,$AB$2,9))</f>
        <v>3</v>
      </c>
      <c r="Y12" s="296">
        <f>WEEKDAY(DATE($X$2,$AB$2,10))</f>
        <v>4</v>
      </c>
      <c r="Z12" s="296">
        <f>WEEKDAY(DATE($X$2,$AB$2,11))</f>
        <v>5</v>
      </c>
      <c r="AA12" s="296">
        <f>WEEKDAY(DATE($X$2,$AB$2,12))</f>
        <v>6</v>
      </c>
      <c r="AB12" s="296">
        <f>WEEKDAY(DATE($X$2,$AB$2,13))</f>
        <v>7</v>
      </c>
      <c r="AC12" s="297">
        <f>WEEKDAY(DATE($X$2,$AB$2,14))</f>
        <v>1</v>
      </c>
      <c r="AD12" s="295">
        <f>WEEKDAY(DATE($X$2,$AB$2,15))</f>
        <v>2</v>
      </c>
      <c r="AE12" s="296">
        <f>WEEKDAY(DATE($X$2,$AB$2,16))</f>
        <v>3</v>
      </c>
      <c r="AF12" s="296">
        <f>WEEKDAY(DATE($X$2,$AB$2,17))</f>
        <v>4</v>
      </c>
      <c r="AG12" s="296">
        <f>WEEKDAY(DATE($X$2,$AB$2,18))</f>
        <v>5</v>
      </c>
      <c r="AH12" s="296">
        <f>WEEKDAY(DATE($X$2,$AB$2,19))</f>
        <v>6</v>
      </c>
      <c r="AI12" s="296">
        <f>WEEKDAY(DATE($X$2,$AB$2,20))</f>
        <v>7</v>
      </c>
      <c r="AJ12" s="297">
        <f>WEEKDAY(DATE($X$2,$AB$2,21))</f>
        <v>1</v>
      </c>
      <c r="AK12" s="295">
        <f>WEEKDAY(DATE($X$2,$AB$2,22))</f>
        <v>2</v>
      </c>
      <c r="AL12" s="296">
        <f>WEEKDAY(DATE($X$2,$AB$2,23))</f>
        <v>3</v>
      </c>
      <c r="AM12" s="296">
        <f>WEEKDAY(DATE($X$2,$AB$2,24))</f>
        <v>4</v>
      </c>
      <c r="AN12" s="296">
        <f>WEEKDAY(DATE($X$2,$AB$2,25))</f>
        <v>5</v>
      </c>
      <c r="AO12" s="296">
        <f>WEEKDAY(DATE($X$2,$AB$2,26))</f>
        <v>6</v>
      </c>
      <c r="AP12" s="296">
        <f>WEEKDAY(DATE($X$2,$AB$2,27))</f>
        <v>7</v>
      </c>
      <c r="AQ12" s="297">
        <f>WEEKDAY(DATE($X$2,$AB$2,28))</f>
        <v>1</v>
      </c>
      <c r="AR12" s="295">
        <f>IF(AR11=29,WEEKDAY(DATE($X$2,$AB$2,29)),0)</f>
        <v>0</v>
      </c>
      <c r="AS12" s="296">
        <f>IF(AS11=30,WEEKDAY(DATE($X$2,$AB$2,30)),0)</f>
        <v>0</v>
      </c>
      <c r="AT12" s="297">
        <f>IF(AT11=31,WEEKDAY(DATE($X$2,$AB$2,31)),0)</f>
        <v>0</v>
      </c>
      <c r="AU12" s="1069"/>
      <c r="AV12" s="1070"/>
      <c r="AW12" s="1069"/>
      <c r="AX12" s="1070"/>
      <c r="AY12" s="1074"/>
      <c r="AZ12" s="1074"/>
      <c r="BA12" s="1074"/>
      <c r="BB12" s="1074"/>
      <c r="BC12" s="1074"/>
      <c r="BD12" s="1074"/>
    </row>
    <row r="13" spans="1:57" ht="20.25" customHeight="1" thickBot="1" x14ac:dyDescent="0.25">
      <c r="A13" s="292"/>
      <c r="B13" s="1050"/>
      <c r="C13" s="1055"/>
      <c r="D13" s="1056"/>
      <c r="E13" s="1059"/>
      <c r="F13" s="1056"/>
      <c r="G13" s="1059"/>
      <c r="H13" s="1055"/>
      <c r="I13" s="1055"/>
      <c r="J13" s="1055"/>
      <c r="K13" s="1056"/>
      <c r="L13" s="1059"/>
      <c r="M13" s="1055"/>
      <c r="N13" s="1055"/>
      <c r="O13" s="1062"/>
      <c r="P13" s="299" t="str">
        <f>IF(P12=1,"日",IF(P12=2,"月",IF(P12=3,"火",IF(P12=4,"水",IF(P12=5,"木",IF(P12=6,"金","土"))))))</f>
        <v>月</v>
      </c>
      <c r="Q13" s="300" t="str">
        <f t="shared" ref="Q13:AQ13" si="0">IF(Q12=1,"日",IF(Q12=2,"月",IF(Q12=3,"火",IF(Q12=4,"水",IF(Q12=5,"木",IF(Q12=6,"金","土"))))))</f>
        <v>火</v>
      </c>
      <c r="R13" s="300" t="str">
        <f t="shared" si="0"/>
        <v>水</v>
      </c>
      <c r="S13" s="300" t="str">
        <f t="shared" si="0"/>
        <v>木</v>
      </c>
      <c r="T13" s="300" t="str">
        <f t="shared" si="0"/>
        <v>金</v>
      </c>
      <c r="U13" s="300" t="str">
        <f t="shared" si="0"/>
        <v>土</v>
      </c>
      <c r="V13" s="301" t="str">
        <f t="shared" si="0"/>
        <v>日</v>
      </c>
      <c r="W13" s="299" t="str">
        <f t="shared" si="0"/>
        <v>月</v>
      </c>
      <c r="X13" s="300" t="str">
        <f t="shared" si="0"/>
        <v>火</v>
      </c>
      <c r="Y13" s="300" t="str">
        <f t="shared" si="0"/>
        <v>水</v>
      </c>
      <c r="Z13" s="300" t="str">
        <f t="shared" si="0"/>
        <v>木</v>
      </c>
      <c r="AA13" s="300" t="str">
        <f t="shared" si="0"/>
        <v>金</v>
      </c>
      <c r="AB13" s="300" t="str">
        <f t="shared" si="0"/>
        <v>土</v>
      </c>
      <c r="AC13" s="301" t="str">
        <f t="shared" si="0"/>
        <v>日</v>
      </c>
      <c r="AD13" s="299" t="str">
        <f t="shared" si="0"/>
        <v>月</v>
      </c>
      <c r="AE13" s="300" t="str">
        <f t="shared" si="0"/>
        <v>火</v>
      </c>
      <c r="AF13" s="300" t="str">
        <f t="shared" si="0"/>
        <v>水</v>
      </c>
      <c r="AG13" s="300" t="str">
        <f t="shared" si="0"/>
        <v>木</v>
      </c>
      <c r="AH13" s="300" t="str">
        <f t="shared" si="0"/>
        <v>金</v>
      </c>
      <c r="AI13" s="300" t="str">
        <f t="shared" si="0"/>
        <v>土</v>
      </c>
      <c r="AJ13" s="301" t="str">
        <f t="shared" si="0"/>
        <v>日</v>
      </c>
      <c r="AK13" s="299" t="str">
        <f t="shared" si="0"/>
        <v>月</v>
      </c>
      <c r="AL13" s="300" t="str">
        <f t="shared" si="0"/>
        <v>火</v>
      </c>
      <c r="AM13" s="300" t="str">
        <f t="shared" si="0"/>
        <v>水</v>
      </c>
      <c r="AN13" s="300" t="str">
        <f t="shared" si="0"/>
        <v>木</v>
      </c>
      <c r="AO13" s="300" t="str">
        <f t="shared" si="0"/>
        <v>金</v>
      </c>
      <c r="AP13" s="300" t="str">
        <f t="shared" si="0"/>
        <v>土</v>
      </c>
      <c r="AQ13" s="301" t="str">
        <f t="shared" si="0"/>
        <v>日</v>
      </c>
      <c r="AR13" s="300" t="str">
        <f>IF(AR12=1,"日",IF(AR12=2,"月",IF(AR12=3,"火",IF(AR12=4,"水",IF(AR12=5,"木",IF(AR12=6,"金",IF(AR12=0,"","土")))))))</f>
        <v/>
      </c>
      <c r="AS13" s="300" t="str">
        <f>IF(AS12=1,"日",IF(AS12=2,"月",IF(AS12=3,"火",IF(AS12=4,"水",IF(AS12=5,"木",IF(AS12=6,"金",IF(AS12=0,"","土")))))))</f>
        <v/>
      </c>
      <c r="AT13" s="300" t="str">
        <f>IF(AT12=1,"日",IF(AT12=2,"月",IF(AT12=3,"火",IF(AT12=4,"水",IF(AT12=5,"木",IF(AT12=6,"金",IF(AT12=0,"","土")))))))</f>
        <v/>
      </c>
      <c r="AU13" s="1071"/>
      <c r="AV13" s="1072"/>
      <c r="AW13" s="1071"/>
      <c r="AX13" s="1072"/>
      <c r="AY13" s="1074"/>
      <c r="AZ13" s="1074"/>
      <c r="BA13" s="1074"/>
      <c r="BB13" s="1074"/>
      <c r="BC13" s="1074"/>
      <c r="BD13" s="1074"/>
    </row>
    <row r="14" spans="1:57" ht="39.9" customHeight="1" x14ac:dyDescent="0.2">
      <c r="A14" s="292"/>
      <c r="B14" s="303">
        <v>1</v>
      </c>
      <c r="C14" s="1030" t="s">
        <v>610</v>
      </c>
      <c r="D14" s="1031"/>
      <c r="E14" s="1032" t="s">
        <v>611</v>
      </c>
      <c r="F14" s="1033"/>
      <c r="G14" s="1034" t="s">
        <v>612</v>
      </c>
      <c r="H14" s="1035"/>
      <c r="I14" s="1035"/>
      <c r="J14" s="1035"/>
      <c r="K14" s="1036"/>
      <c r="L14" s="1037" t="s">
        <v>752</v>
      </c>
      <c r="M14" s="1038"/>
      <c r="N14" s="1038"/>
      <c r="O14" s="1039"/>
      <c r="P14" s="304">
        <v>8</v>
      </c>
      <c r="Q14" s="305">
        <v>8</v>
      </c>
      <c r="R14" s="305"/>
      <c r="S14" s="305"/>
      <c r="T14" s="305">
        <v>8</v>
      </c>
      <c r="U14" s="305">
        <v>8</v>
      </c>
      <c r="V14" s="306">
        <v>8</v>
      </c>
      <c r="W14" s="304">
        <v>8</v>
      </c>
      <c r="X14" s="305">
        <v>8</v>
      </c>
      <c r="Y14" s="305"/>
      <c r="Z14" s="305"/>
      <c r="AA14" s="305">
        <v>8</v>
      </c>
      <c r="AB14" s="305">
        <v>8</v>
      </c>
      <c r="AC14" s="306">
        <v>8</v>
      </c>
      <c r="AD14" s="304">
        <v>8</v>
      </c>
      <c r="AE14" s="305">
        <v>8</v>
      </c>
      <c r="AF14" s="305"/>
      <c r="AG14" s="305"/>
      <c r="AH14" s="305">
        <v>8</v>
      </c>
      <c r="AI14" s="305">
        <v>8</v>
      </c>
      <c r="AJ14" s="306">
        <v>8</v>
      </c>
      <c r="AK14" s="304">
        <v>8</v>
      </c>
      <c r="AL14" s="305">
        <v>8</v>
      </c>
      <c r="AM14" s="305"/>
      <c r="AN14" s="305"/>
      <c r="AO14" s="305">
        <v>8</v>
      </c>
      <c r="AP14" s="305">
        <v>8</v>
      </c>
      <c r="AQ14" s="306">
        <v>8</v>
      </c>
      <c r="AR14" s="304"/>
      <c r="AS14" s="305"/>
      <c r="AT14" s="306"/>
      <c r="AU14" s="1040">
        <f>IF($AZ$3="４週",SUM(P14:AQ14),IF($AZ$3="暦月",SUM(P14:AT14),""))</f>
        <v>160</v>
      </c>
      <c r="AV14" s="1041"/>
      <c r="AW14" s="1042">
        <f t="shared" ref="AW14:AW31" si="1">IF($AZ$3="４週",AU14/4,IF($AZ$3="暦月",AU14/($AZ$7/7),""))</f>
        <v>40</v>
      </c>
      <c r="AX14" s="1043"/>
      <c r="AY14" s="1027"/>
      <c r="AZ14" s="1028"/>
      <c r="BA14" s="1028"/>
      <c r="BB14" s="1028"/>
      <c r="BC14" s="1028"/>
      <c r="BD14" s="1029"/>
    </row>
    <row r="15" spans="1:57" ht="39.9" customHeight="1" x14ac:dyDescent="0.2">
      <c r="A15" s="292"/>
      <c r="B15" s="307">
        <f t="shared" ref="B15:B31" si="2">B14+1</f>
        <v>2</v>
      </c>
      <c r="C15" s="1013" t="s">
        <v>613</v>
      </c>
      <c r="D15" s="1014"/>
      <c r="E15" s="1015" t="s">
        <v>611</v>
      </c>
      <c r="F15" s="1016"/>
      <c r="G15" s="1017" t="s">
        <v>612</v>
      </c>
      <c r="H15" s="1018"/>
      <c r="I15" s="1018"/>
      <c r="J15" s="1018"/>
      <c r="K15" s="1019"/>
      <c r="L15" s="1020" t="s">
        <v>753</v>
      </c>
      <c r="M15" s="1021"/>
      <c r="N15" s="1021"/>
      <c r="O15" s="1022"/>
      <c r="P15" s="308">
        <v>8</v>
      </c>
      <c r="Q15" s="309">
        <v>8</v>
      </c>
      <c r="R15" s="309"/>
      <c r="S15" s="309"/>
      <c r="T15" s="309">
        <v>8</v>
      </c>
      <c r="U15" s="309">
        <v>8</v>
      </c>
      <c r="V15" s="310">
        <v>8</v>
      </c>
      <c r="W15" s="308">
        <v>8</v>
      </c>
      <c r="X15" s="309">
        <v>8</v>
      </c>
      <c r="Y15" s="309"/>
      <c r="Z15" s="309"/>
      <c r="AA15" s="309">
        <v>8</v>
      </c>
      <c r="AB15" s="309">
        <v>8</v>
      </c>
      <c r="AC15" s="310">
        <v>8</v>
      </c>
      <c r="AD15" s="308">
        <v>8</v>
      </c>
      <c r="AE15" s="309">
        <v>8</v>
      </c>
      <c r="AF15" s="309"/>
      <c r="AG15" s="309"/>
      <c r="AH15" s="309">
        <v>8</v>
      </c>
      <c r="AI15" s="309">
        <v>8</v>
      </c>
      <c r="AJ15" s="310">
        <v>8</v>
      </c>
      <c r="AK15" s="308">
        <v>8</v>
      </c>
      <c r="AL15" s="309">
        <v>8</v>
      </c>
      <c r="AM15" s="309"/>
      <c r="AN15" s="309"/>
      <c r="AO15" s="309">
        <v>8</v>
      </c>
      <c r="AP15" s="309">
        <v>8</v>
      </c>
      <c r="AQ15" s="310">
        <v>8</v>
      </c>
      <c r="AR15" s="308"/>
      <c r="AS15" s="309"/>
      <c r="AT15" s="310"/>
      <c r="AU15" s="1023">
        <f>IF($AZ$3="４週",SUM(P15:AQ15),IF($AZ$3="暦月",SUM(P15:AT15),""))</f>
        <v>160</v>
      </c>
      <c r="AV15" s="1024"/>
      <c r="AW15" s="1025">
        <f t="shared" si="1"/>
        <v>40</v>
      </c>
      <c r="AX15" s="1026"/>
      <c r="AY15" s="993"/>
      <c r="AZ15" s="994"/>
      <c r="BA15" s="994"/>
      <c r="BB15" s="994"/>
      <c r="BC15" s="994"/>
      <c r="BD15" s="995"/>
    </row>
    <row r="16" spans="1:57" ht="39.9" customHeight="1" x14ac:dyDescent="0.2">
      <c r="A16" s="292"/>
      <c r="B16" s="307">
        <f t="shared" si="2"/>
        <v>3</v>
      </c>
      <c r="C16" s="1013" t="s">
        <v>613</v>
      </c>
      <c r="D16" s="1014"/>
      <c r="E16" s="1015" t="s">
        <v>611</v>
      </c>
      <c r="F16" s="1016"/>
      <c r="G16" s="1017" t="s">
        <v>613</v>
      </c>
      <c r="H16" s="1018"/>
      <c r="I16" s="1018"/>
      <c r="J16" s="1018"/>
      <c r="K16" s="1019"/>
      <c r="L16" s="1020" t="s">
        <v>754</v>
      </c>
      <c r="M16" s="1021"/>
      <c r="N16" s="1021"/>
      <c r="O16" s="1022"/>
      <c r="P16" s="308">
        <v>8</v>
      </c>
      <c r="Q16" s="309">
        <v>8</v>
      </c>
      <c r="R16" s="309"/>
      <c r="S16" s="309"/>
      <c r="T16" s="309">
        <v>8</v>
      </c>
      <c r="U16" s="309">
        <v>8</v>
      </c>
      <c r="V16" s="310">
        <v>8</v>
      </c>
      <c r="W16" s="308">
        <v>8</v>
      </c>
      <c r="X16" s="309">
        <v>8</v>
      </c>
      <c r="Y16" s="309"/>
      <c r="Z16" s="309"/>
      <c r="AA16" s="309">
        <v>8</v>
      </c>
      <c r="AB16" s="309">
        <v>8</v>
      </c>
      <c r="AC16" s="310">
        <v>8</v>
      </c>
      <c r="AD16" s="308">
        <v>8</v>
      </c>
      <c r="AE16" s="309">
        <v>8</v>
      </c>
      <c r="AF16" s="309"/>
      <c r="AG16" s="309"/>
      <c r="AH16" s="309">
        <v>8</v>
      </c>
      <c r="AI16" s="309">
        <v>8</v>
      </c>
      <c r="AJ16" s="310">
        <v>8</v>
      </c>
      <c r="AK16" s="308">
        <v>8</v>
      </c>
      <c r="AL16" s="309">
        <v>8</v>
      </c>
      <c r="AM16" s="309"/>
      <c r="AN16" s="309"/>
      <c r="AO16" s="309">
        <v>8</v>
      </c>
      <c r="AP16" s="309">
        <v>8</v>
      </c>
      <c r="AQ16" s="310">
        <v>8</v>
      </c>
      <c r="AR16" s="308"/>
      <c r="AS16" s="309"/>
      <c r="AT16" s="310"/>
      <c r="AU16" s="1023">
        <f>IF($AZ$3="４週",SUM(P16:AQ16),IF($AZ$3="暦月",SUM(P16:AT16),""))</f>
        <v>160</v>
      </c>
      <c r="AV16" s="1024"/>
      <c r="AW16" s="1025">
        <f t="shared" si="1"/>
        <v>40</v>
      </c>
      <c r="AX16" s="1026"/>
      <c r="AY16" s="993"/>
      <c r="AZ16" s="994"/>
      <c r="BA16" s="994"/>
      <c r="BB16" s="994"/>
      <c r="BC16" s="994"/>
      <c r="BD16" s="995"/>
    </row>
    <row r="17" spans="1:56" ht="39.9" customHeight="1" x14ac:dyDescent="0.2">
      <c r="A17" s="292"/>
      <c r="B17" s="307">
        <f t="shared" si="2"/>
        <v>4</v>
      </c>
      <c r="C17" s="1013" t="s">
        <v>613</v>
      </c>
      <c r="D17" s="1014"/>
      <c r="E17" s="1015" t="s">
        <v>611</v>
      </c>
      <c r="F17" s="1016"/>
      <c r="G17" s="1017" t="s">
        <v>613</v>
      </c>
      <c r="H17" s="1018"/>
      <c r="I17" s="1018"/>
      <c r="J17" s="1018"/>
      <c r="K17" s="1019"/>
      <c r="L17" s="1020" t="s">
        <v>755</v>
      </c>
      <c r="M17" s="1021"/>
      <c r="N17" s="1021"/>
      <c r="O17" s="1022"/>
      <c r="P17" s="308">
        <v>8</v>
      </c>
      <c r="Q17" s="309">
        <v>8</v>
      </c>
      <c r="R17" s="309"/>
      <c r="S17" s="309"/>
      <c r="T17" s="309">
        <v>8</v>
      </c>
      <c r="U17" s="309">
        <v>8</v>
      </c>
      <c r="V17" s="310">
        <v>8</v>
      </c>
      <c r="W17" s="308">
        <v>8</v>
      </c>
      <c r="X17" s="309">
        <v>8</v>
      </c>
      <c r="Y17" s="309"/>
      <c r="Z17" s="309"/>
      <c r="AA17" s="309">
        <v>8</v>
      </c>
      <c r="AB17" s="309">
        <v>8</v>
      </c>
      <c r="AC17" s="310">
        <v>8</v>
      </c>
      <c r="AD17" s="308">
        <v>8</v>
      </c>
      <c r="AE17" s="309">
        <v>8</v>
      </c>
      <c r="AF17" s="309"/>
      <c r="AG17" s="309"/>
      <c r="AH17" s="309">
        <v>8</v>
      </c>
      <c r="AI17" s="309">
        <v>8</v>
      </c>
      <c r="AJ17" s="310">
        <v>8</v>
      </c>
      <c r="AK17" s="308">
        <v>8</v>
      </c>
      <c r="AL17" s="309">
        <v>8</v>
      </c>
      <c r="AM17" s="309"/>
      <c r="AN17" s="309"/>
      <c r="AO17" s="309">
        <v>8</v>
      </c>
      <c r="AP17" s="309">
        <v>8</v>
      </c>
      <c r="AQ17" s="310">
        <v>8</v>
      </c>
      <c r="AR17" s="308"/>
      <c r="AS17" s="309"/>
      <c r="AT17" s="310"/>
      <c r="AU17" s="1023">
        <f>IF($AZ$3="４週",SUM(P17:AQ17),IF($AZ$3="暦月",SUM(P17:AT17),""))</f>
        <v>160</v>
      </c>
      <c r="AV17" s="1024"/>
      <c r="AW17" s="1025">
        <f t="shared" si="1"/>
        <v>40</v>
      </c>
      <c r="AX17" s="1026"/>
      <c r="AY17" s="993"/>
      <c r="AZ17" s="994"/>
      <c r="BA17" s="994"/>
      <c r="BB17" s="994"/>
      <c r="BC17" s="994"/>
      <c r="BD17" s="995"/>
    </row>
    <row r="18" spans="1:56" ht="39.9" customHeight="1" x14ac:dyDescent="0.2">
      <c r="A18" s="292"/>
      <c r="B18" s="307">
        <f t="shared" si="2"/>
        <v>5</v>
      </c>
      <c r="C18" s="1013" t="s">
        <v>613</v>
      </c>
      <c r="D18" s="1014"/>
      <c r="E18" s="1015" t="s">
        <v>614</v>
      </c>
      <c r="F18" s="1016"/>
      <c r="G18" s="1017" t="s">
        <v>613</v>
      </c>
      <c r="H18" s="1018"/>
      <c r="I18" s="1018"/>
      <c r="J18" s="1018"/>
      <c r="K18" s="1019"/>
      <c r="L18" s="1020" t="s">
        <v>756</v>
      </c>
      <c r="M18" s="1021"/>
      <c r="N18" s="1021"/>
      <c r="O18" s="1022"/>
      <c r="P18" s="308">
        <v>4</v>
      </c>
      <c r="Q18" s="309">
        <v>4</v>
      </c>
      <c r="R18" s="309"/>
      <c r="S18" s="309"/>
      <c r="T18" s="309">
        <v>4</v>
      </c>
      <c r="U18" s="309">
        <v>4</v>
      </c>
      <c r="V18" s="310">
        <v>4</v>
      </c>
      <c r="W18" s="308">
        <v>4</v>
      </c>
      <c r="X18" s="309">
        <v>4</v>
      </c>
      <c r="Y18" s="309"/>
      <c r="Z18" s="309"/>
      <c r="AA18" s="309">
        <v>4</v>
      </c>
      <c r="AB18" s="309">
        <v>4</v>
      </c>
      <c r="AC18" s="310">
        <v>4</v>
      </c>
      <c r="AD18" s="308">
        <v>4</v>
      </c>
      <c r="AE18" s="309">
        <v>4</v>
      </c>
      <c r="AF18" s="309"/>
      <c r="AG18" s="309"/>
      <c r="AH18" s="309">
        <v>4</v>
      </c>
      <c r="AI18" s="309">
        <v>4</v>
      </c>
      <c r="AJ18" s="310">
        <v>4</v>
      </c>
      <c r="AK18" s="308">
        <v>4</v>
      </c>
      <c r="AL18" s="309">
        <v>4</v>
      </c>
      <c r="AM18" s="309"/>
      <c r="AN18" s="309"/>
      <c r="AO18" s="309">
        <v>4</v>
      </c>
      <c r="AP18" s="309">
        <v>4</v>
      </c>
      <c r="AQ18" s="310">
        <v>4</v>
      </c>
      <c r="AR18" s="308"/>
      <c r="AS18" s="309"/>
      <c r="AT18" s="310"/>
      <c r="AU18" s="1023">
        <f t="shared" ref="AU18:AU31" si="3">IF($AZ$3="４週",SUM(P18:AQ18),IF($AZ$3="暦月",SUM(P18:AT18),""))</f>
        <v>80</v>
      </c>
      <c r="AV18" s="1024"/>
      <c r="AW18" s="1025">
        <f t="shared" si="1"/>
        <v>20</v>
      </c>
      <c r="AX18" s="1026"/>
      <c r="AY18" s="993"/>
      <c r="AZ18" s="994"/>
      <c r="BA18" s="994"/>
      <c r="BB18" s="994"/>
      <c r="BC18" s="994"/>
      <c r="BD18" s="995"/>
    </row>
    <row r="19" spans="1:56" ht="39.9" customHeight="1" x14ac:dyDescent="0.2">
      <c r="A19" s="292"/>
      <c r="B19" s="307">
        <f t="shared" si="2"/>
        <v>6</v>
      </c>
      <c r="C19" s="1013"/>
      <c r="D19" s="1014"/>
      <c r="E19" s="1015"/>
      <c r="F19" s="1016"/>
      <c r="G19" s="1017"/>
      <c r="H19" s="1018"/>
      <c r="I19" s="1018"/>
      <c r="J19" s="1018"/>
      <c r="K19" s="1019"/>
      <c r="L19" s="1020"/>
      <c r="M19" s="1021"/>
      <c r="N19" s="1021"/>
      <c r="O19" s="1022"/>
      <c r="P19" s="308"/>
      <c r="Q19" s="309"/>
      <c r="R19" s="309"/>
      <c r="S19" s="309"/>
      <c r="T19" s="309"/>
      <c r="U19" s="309"/>
      <c r="V19" s="310"/>
      <c r="W19" s="308"/>
      <c r="X19" s="309"/>
      <c r="Y19" s="309"/>
      <c r="Z19" s="309"/>
      <c r="AA19" s="309"/>
      <c r="AB19" s="309"/>
      <c r="AC19" s="310"/>
      <c r="AD19" s="308"/>
      <c r="AE19" s="309"/>
      <c r="AF19" s="309"/>
      <c r="AG19" s="309"/>
      <c r="AH19" s="309"/>
      <c r="AI19" s="309"/>
      <c r="AJ19" s="310"/>
      <c r="AK19" s="308"/>
      <c r="AL19" s="309"/>
      <c r="AM19" s="309"/>
      <c r="AN19" s="309"/>
      <c r="AO19" s="309"/>
      <c r="AP19" s="309"/>
      <c r="AQ19" s="310"/>
      <c r="AR19" s="308"/>
      <c r="AS19" s="309"/>
      <c r="AT19" s="310"/>
      <c r="AU19" s="1023">
        <f t="shared" si="3"/>
        <v>0</v>
      </c>
      <c r="AV19" s="1024"/>
      <c r="AW19" s="1025">
        <f t="shared" si="1"/>
        <v>0</v>
      </c>
      <c r="AX19" s="1026"/>
      <c r="AY19" s="993"/>
      <c r="AZ19" s="994"/>
      <c r="BA19" s="994"/>
      <c r="BB19" s="994"/>
      <c r="BC19" s="994"/>
      <c r="BD19" s="995"/>
    </row>
    <row r="20" spans="1:56" ht="39.9" customHeight="1" x14ac:dyDescent="0.2">
      <c r="A20" s="292"/>
      <c r="B20" s="307">
        <f t="shared" si="2"/>
        <v>7</v>
      </c>
      <c r="C20" s="1013"/>
      <c r="D20" s="1014"/>
      <c r="E20" s="1015"/>
      <c r="F20" s="1016"/>
      <c r="G20" s="1017"/>
      <c r="H20" s="1018"/>
      <c r="I20" s="1018"/>
      <c r="J20" s="1018"/>
      <c r="K20" s="1019"/>
      <c r="L20" s="1020"/>
      <c r="M20" s="1021"/>
      <c r="N20" s="1021"/>
      <c r="O20" s="1022"/>
      <c r="P20" s="308"/>
      <c r="Q20" s="309"/>
      <c r="R20" s="309"/>
      <c r="S20" s="309"/>
      <c r="T20" s="309"/>
      <c r="U20" s="309"/>
      <c r="V20" s="310"/>
      <c r="W20" s="308"/>
      <c r="X20" s="309"/>
      <c r="Y20" s="309"/>
      <c r="Z20" s="309"/>
      <c r="AA20" s="309"/>
      <c r="AB20" s="309"/>
      <c r="AC20" s="310"/>
      <c r="AD20" s="308"/>
      <c r="AE20" s="309"/>
      <c r="AF20" s="309"/>
      <c r="AG20" s="309"/>
      <c r="AH20" s="309"/>
      <c r="AI20" s="309"/>
      <c r="AJ20" s="310"/>
      <c r="AK20" s="308"/>
      <c r="AL20" s="309"/>
      <c r="AM20" s="309"/>
      <c r="AN20" s="309"/>
      <c r="AO20" s="309"/>
      <c r="AP20" s="309"/>
      <c r="AQ20" s="310"/>
      <c r="AR20" s="308"/>
      <c r="AS20" s="309"/>
      <c r="AT20" s="310"/>
      <c r="AU20" s="1023">
        <f>IF($AZ$3="４週",SUM(P20:AQ20),IF($AZ$3="暦月",SUM(P20:AT20),""))</f>
        <v>0</v>
      </c>
      <c r="AV20" s="1024"/>
      <c r="AW20" s="1025">
        <f t="shared" si="1"/>
        <v>0</v>
      </c>
      <c r="AX20" s="1026"/>
      <c r="AY20" s="993"/>
      <c r="AZ20" s="994"/>
      <c r="BA20" s="994"/>
      <c r="BB20" s="994"/>
      <c r="BC20" s="994"/>
      <c r="BD20" s="995"/>
    </row>
    <row r="21" spans="1:56" ht="39.9" customHeight="1" x14ac:dyDescent="0.2">
      <c r="A21" s="292"/>
      <c r="B21" s="307">
        <f t="shared" si="2"/>
        <v>8</v>
      </c>
      <c r="C21" s="1013"/>
      <c r="D21" s="1014"/>
      <c r="E21" s="1015"/>
      <c r="F21" s="1016"/>
      <c r="G21" s="1017"/>
      <c r="H21" s="1018"/>
      <c r="I21" s="1018"/>
      <c r="J21" s="1018"/>
      <c r="K21" s="1019"/>
      <c r="L21" s="1020"/>
      <c r="M21" s="1021"/>
      <c r="N21" s="1021"/>
      <c r="O21" s="1022"/>
      <c r="P21" s="308"/>
      <c r="Q21" s="309"/>
      <c r="R21" s="309"/>
      <c r="S21" s="309"/>
      <c r="T21" s="309"/>
      <c r="U21" s="309"/>
      <c r="V21" s="310"/>
      <c r="W21" s="308"/>
      <c r="X21" s="309"/>
      <c r="Y21" s="309"/>
      <c r="Z21" s="309"/>
      <c r="AA21" s="309"/>
      <c r="AB21" s="309"/>
      <c r="AC21" s="310"/>
      <c r="AD21" s="308"/>
      <c r="AE21" s="309"/>
      <c r="AF21" s="309"/>
      <c r="AG21" s="309"/>
      <c r="AH21" s="309"/>
      <c r="AI21" s="309"/>
      <c r="AJ21" s="310"/>
      <c r="AK21" s="308"/>
      <c r="AL21" s="309"/>
      <c r="AM21" s="309"/>
      <c r="AN21" s="309"/>
      <c r="AO21" s="309"/>
      <c r="AP21" s="309"/>
      <c r="AQ21" s="310"/>
      <c r="AR21" s="308"/>
      <c r="AS21" s="309"/>
      <c r="AT21" s="310"/>
      <c r="AU21" s="1023">
        <f t="shared" si="3"/>
        <v>0</v>
      </c>
      <c r="AV21" s="1024"/>
      <c r="AW21" s="1025">
        <f t="shared" si="1"/>
        <v>0</v>
      </c>
      <c r="AX21" s="1026"/>
      <c r="AY21" s="993"/>
      <c r="AZ21" s="994"/>
      <c r="BA21" s="994"/>
      <c r="BB21" s="994"/>
      <c r="BC21" s="994"/>
      <c r="BD21" s="995"/>
    </row>
    <row r="22" spans="1:56" ht="39.9" customHeight="1" x14ac:dyDescent="0.2">
      <c r="A22" s="292"/>
      <c r="B22" s="307">
        <f t="shared" si="2"/>
        <v>9</v>
      </c>
      <c r="C22" s="1013"/>
      <c r="D22" s="1014"/>
      <c r="E22" s="1015"/>
      <c r="F22" s="1016"/>
      <c r="G22" s="1017"/>
      <c r="H22" s="1018"/>
      <c r="I22" s="1018"/>
      <c r="J22" s="1018"/>
      <c r="K22" s="1019"/>
      <c r="L22" s="1020"/>
      <c r="M22" s="1021"/>
      <c r="N22" s="1021"/>
      <c r="O22" s="1022"/>
      <c r="P22" s="308"/>
      <c r="Q22" s="309"/>
      <c r="R22" s="309"/>
      <c r="S22" s="309"/>
      <c r="T22" s="309"/>
      <c r="U22" s="309"/>
      <c r="V22" s="310"/>
      <c r="W22" s="308"/>
      <c r="X22" s="309"/>
      <c r="Y22" s="309"/>
      <c r="Z22" s="309"/>
      <c r="AA22" s="309"/>
      <c r="AB22" s="309"/>
      <c r="AC22" s="310"/>
      <c r="AD22" s="308"/>
      <c r="AE22" s="309"/>
      <c r="AF22" s="309"/>
      <c r="AG22" s="309"/>
      <c r="AH22" s="309"/>
      <c r="AI22" s="309"/>
      <c r="AJ22" s="310"/>
      <c r="AK22" s="308"/>
      <c r="AL22" s="309"/>
      <c r="AM22" s="309"/>
      <c r="AN22" s="309"/>
      <c r="AO22" s="309"/>
      <c r="AP22" s="309"/>
      <c r="AQ22" s="310"/>
      <c r="AR22" s="308"/>
      <c r="AS22" s="309"/>
      <c r="AT22" s="310"/>
      <c r="AU22" s="1023">
        <f t="shared" si="3"/>
        <v>0</v>
      </c>
      <c r="AV22" s="1024"/>
      <c r="AW22" s="1025">
        <f t="shared" si="1"/>
        <v>0</v>
      </c>
      <c r="AX22" s="1026"/>
      <c r="AY22" s="993"/>
      <c r="AZ22" s="994"/>
      <c r="BA22" s="994"/>
      <c r="BB22" s="994"/>
      <c r="BC22" s="994"/>
      <c r="BD22" s="995"/>
    </row>
    <row r="23" spans="1:56" ht="39.9" customHeight="1" x14ac:dyDescent="0.2">
      <c r="A23" s="292"/>
      <c r="B23" s="307">
        <f t="shared" si="2"/>
        <v>10</v>
      </c>
      <c r="C23" s="1013"/>
      <c r="D23" s="1014"/>
      <c r="E23" s="1015"/>
      <c r="F23" s="1016"/>
      <c r="G23" s="1017"/>
      <c r="H23" s="1018"/>
      <c r="I23" s="1018"/>
      <c r="J23" s="1018"/>
      <c r="K23" s="1019"/>
      <c r="L23" s="1020"/>
      <c r="M23" s="1021"/>
      <c r="N23" s="1021"/>
      <c r="O23" s="1022"/>
      <c r="P23" s="308"/>
      <c r="Q23" s="309"/>
      <c r="R23" s="309"/>
      <c r="S23" s="309"/>
      <c r="T23" s="309"/>
      <c r="U23" s="309"/>
      <c r="V23" s="310"/>
      <c r="W23" s="308"/>
      <c r="X23" s="309"/>
      <c r="Y23" s="309"/>
      <c r="Z23" s="309"/>
      <c r="AA23" s="309"/>
      <c r="AB23" s="309"/>
      <c r="AC23" s="310"/>
      <c r="AD23" s="308"/>
      <c r="AE23" s="309"/>
      <c r="AF23" s="309"/>
      <c r="AG23" s="309"/>
      <c r="AH23" s="309"/>
      <c r="AI23" s="309"/>
      <c r="AJ23" s="310"/>
      <c r="AK23" s="308"/>
      <c r="AL23" s="309"/>
      <c r="AM23" s="309"/>
      <c r="AN23" s="309"/>
      <c r="AO23" s="309"/>
      <c r="AP23" s="309"/>
      <c r="AQ23" s="310"/>
      <c r="AR23" s="308"/>
      <c r="AS23" s="309"/>
      <c r="AT23" s="310"/>
      <c r="AU23" s="1023">
        <f t="shared" si="3"/>
        <v>0</v>
      </c>
      <c r="AV23" s="1024"/>
      <c r="AW23" s="1025">
        <f t="shared" si="1"/>
        <v>0</v>
      </c>
      <c r="AX23" s="1026"/>
      <c r="AY23" s="993"/>
      <c r="AZ23" s="994"/>
      <c r="BA23" s="994"/>
      <c r="BB23" s="994"/>
      <c r="BC23" s="994"/>
      <c r="BD23" s="995"/>
    </row>
    <row r="24" spans="1:56" ht="39.9" customHeight="1" x14ac:dyDescent="0.2">
      <c r="A24" s="292"/>
      <c r="B24" s="307">
        <f t="shared" si="2"/>
        <v>11</v>
      </c>
      <c r="C24" s="1013"/>
      <c r="D24" s="1014"/>
      <c r="E24" s="1015"/>
      <c r="F24" s="1016"/>
      <c r="G24" s="1017"/>
      <c r="H24" s="1018"/>
      <c r="I24" s="1018"/>
      <c r="J24" s="1018"/>
      <c r="K24" s="1019"/>
      <c r="L24" s="1020"/>
      <c r="M24" s="1021"/>
      <c r="N24" s="1021"/>
      <c r="O24" s="1022"/>
      <c r="P24" s="308"/>
      <c r="Q24" s="309"/>
      <c r="R24" s="309"/>
      <c r="S24" s="309"/>
      <c r="T24" s="309"/>
      <c r="U24" s="309"/>
      <c r="V24" s="310"/>
      <c r="W24" s="308"/>
      <c r="X24" s="309"/>
      <c r="Y24" s="309"/>
      <c r="Z24" s="309"/>
      <c r="AA24" s="309"/>
      <c r="AB24" s="309"/>
      <c r="AC24" s="310"/>
      <c r="AD24" s="308"/>
      <c r="AE24" s="309"/>
      <c r="AF24" s="309"/>
      <c r="AG24" s="309"/>
      <c r="AH24" s="309"/>
      <c r="AI24" s="309"/>
      <c r="AJ24" s="310"/>
      <c r="AK24" s="308"/>
      <c r="AL24" s="309"/>
      <c r="AM24" s="309"/>
      <c r="AN24" s="309"/>
      <c r="AO24" s="309"/>
      <c r="AP24" s="309"/>
      <c r="AQ24" s="310"/>
      <c r="AR24" s="308"/>
      <c r="AS24" s="309"/>
      <c r="AT24" s="310"/>
      <c r="AU24" s="1023">
        <f t="shared" si="3"/>
        <v>0</v>
      </c>
      <c r="AV24" s="1024"/>
      <c r="AW24" s="1025">
        <f t="shared" si="1"/>
        <v>0</v>
      </c>
      <c r="AX24" s="1026"/>
      <c r="AY24" s="993"/>
      <c r="AZ24" s="994"/>
      <c r="BA24" s="994"/>
      <c r="BB24" s="994"/>
      <c r="BC24" s="994"/>
      <c r="BD24" s="995"/>
    </row>
    <row r="25" spans="1:56" ht="39.9" customHeight="1" x14ac:dyDescent="0.2">
      <c r="A25" s="292"/>
      <c r="B25" s="307">
        <f t="shared" si="2"/>
        <v>12</v>
      </c>
      <c r="C25" s="1013"/>
      <c r="D25" s="1014"/>
      <c r="E25" s="1015"/>
      <c r="F25" s="1016"/>
      <c r="G25" s="1017"/>
      <c r="H25" s="1018"/>
      <c r="I25" s="1018"/>
      <c r="J25" s="1018"/>
      <c r="K25" s="1019"/>
      <c r="L25" s="1020"/>
      <c r="M25" s="1021"/>
      <c r="N25" s="1021"/>
      <c r="O25" s="1022"/>
      <c r="P25" s="308"/>
      <c r="Q25" s="309"/>
      <c r="R25" s="309"/>
      <c r="S25" s="309"/>
      <c r="T25" s="309"/>
      <c r="U25" s="309"/>
      <c r="V25" s="310"/>
      <c r="W25" s="308"/>
      <c r="X25" s="309"/>
      <c r="Y25" s="309"/>
      <c r="Z25" s="309"/>
      <c r="AA25" s="309"/>
      <c r="AB25" s="309"/>
      <c r="AC25" s="310"/>
      <c r="AD25" s="308"/>
      <c r="AE25" s="309"/>
      <c r="AF25" s="309"/>
      <c r="AG25" s="309"/>
      <c r="AH25" s="309"/>
      <c r="AI25" s="309"/>
      <c r="AJ25" s="310"/>
      <c r="AK25" s="308"/>
      <c r="AL25" s="309"/>
      <c r="AM25" s="309"/>
      <c r="AN25" s="309"/>
      <c r="AO25" s="309"/>
      <c r="AP25" s="309"/>
      <c r="AQ25" s="310"/>
      <c r="AR25" s="308"/>
      <c r="AS25" s="309"/>
      <c r="AT25" s="310"/>
      <c r="AU25" s="1023">
        <f t="shared" si="3"/>
        <v>0</v>
      </c>
      <c r="AV25" s="1024"/>
      <c r="AW25" s="1025">
        <f t="shared" si="1"/>
        <v>0</v>
      </c>
      <c r="AX25" s="1026"/>
      <c r="AY25" s="993"/>
      <c r="AZ25" s="994"/>
      <c r="BA25" s="994"/>
      <c r="BB25" s="994"/>
      <c r="BC25" s="994"/>
      <c r="BD25" s="995"/>
    </row>
    <row r="26" spans="1:56" ht="39.9" customHeight="1" x14ac:dyDescent="0.2">
      <c r="A26" s="292"/>
      <c r="B26" s="307">
        <f t="shared" si="2"/>
        <v>13</v>
      </c>
      <c r="C26" s="1013"/>
      <c r="D26" s="1014"/>
      <c r="E26" s="1015"/>
      <c r="F26" s="1016"/>
      <c r="G26" s="1017"/>
      <c r="H26" s="1018"/>
      <c r="I26" s="1018"/>
      <c r="J26" s="1018"/>
      <c r="K26" s="1019"/>
      <c r="L26" s="1020"/>
      <c r="M26" s="1021"/>
      <c r="N26" s="1021"/>
      <c r="O26" s="1022"/>
      <c r="P26" s="308"/>
      <c r="Q26" s="309"/>
      <c r="R26" s="309"/>
      <c r="S26" s="309"/>
      <c r="T26" s="309"/>
      <c r="U26" s="309"/>
      <c r="V26" s="310"/>
      <c r="W26" s="308"/>
      <c r="X26" s="309"/>
      <c r="Y26" s="309"/>
      <c r="Z26" s="309"/>
      <c r="AA26" s="309"/>
      <c r="AB26" s="309"/>
      <c r="AC26" s="310"/>
      <c r="AD26" s="308"/>
      <c r="AE26" s="309"/>
      <c r="AF26" s="309"/>
      <c r="AG26" s="309"/>
      <c r="AH26" s="309"/>
      <c r="AI26" s="309"/>
      <c r="AJ26" s="310"/>
      <c r="AK26" s="308"/>
      <c r="AL26" s="309"/>
      <c r="AM26" s="309"/>
      <c r="AN26" s="309"/>
      <c r="AO26" s="309"/>
      <c r="AP26" s="309"/>
      <c r="AQ26" s="310"/>
      <c r="AR26" s="308"/>
      <c r="AS26" s="309"/>
      <c r="AT26" s="310"/>
      <c r="AU26" s="1023">
        <f t="shared" si="3"/>
        <v>0</v>
      </c>
      <c r="AV26" s="1024"/>
      <c r="AW26" s="1025">
        <f t="shared" si="1"/>
        <v>0</v>
      </c>
      <c r="AX26" s="1026"/>
      <c r="AY26" s="993"/>
      <c r="AZ26" s="994"/>
      <c r="BA26" s="994"/>
      <c r="BB26" s="994"/>
      <c r="BC26" s="994"/>
      <c r="BD26" s="995"/>
    </row>
    <row r="27" spans="1:56" ht="39.9" customHeight="1" x14ac:dyDescent="0.2">
      <c r="A27" s="292"/>
      <c r="B27" s="307">
        <f t="shared" si="2"/>
        <v>14</v>
      </c>
      <c r="C27" s="1013"/>
      <c r="D27" s="1014"/>
      <c r="E27" s="1015"/>
      <c r="F27" s="1016"/>
      <c r="G27" s="1017"/>
      <c r="H27" s="1018"/>
      <c r="I27" s="1018"/>
      <c r="J27" s="1018"/>
      <c r="K27" s="1019"/>
      <c r="L27" s="1020"/>
      <c r="M27" s="1021"/>
      <c r="N27" s="1021"/>
      <c r="O27" s="1022"/>
      <c r="P27" s="308"/>
      <c r="Q27" s="309"/>
      <c r="R27" s="309"/>
      <c r="S27" s="309"/>
      <c r="T27" s="309"/>
      <c r="U27" s="309"/>
      <c r="V27" s="310"/>
      <c r="W27" s="308"/>
      <c r="X27" s="309"/>
      <c r="Y27" s="309"/>
      <c r="Z27" s="309"/>
      <c r="AA27" s="309"/>
      <c r="AB27" s="309"/>
      <c r="AC27" s="310"/>
      <c r="AD27" s="308"/>
      <c r="AE27" s="309"/>
      <c r="AF27" s="309"/>
      <c r="AG27" s="309"/>
      <c r="AH27" s="309"/>
      <c r="AI27" s="309"/>
      <c r="AJ27" s="310"/>
      <c r="AK27" s="308"/>
      <c r="AL27" s="309"/>
      <c r="AM27" s="309"/>
      <c r="AN27" s="309"/>
      <c r="AO27" s="309"/>
      <c r="AP27" s="309"/>
      <c r="AQ27" s="310"/>
      <c r="AR27" s="308"/>
      <c r="AS27" s="309"/>
      <c r="AT27" s="310"/>
      <c r="AU27" s="1023">
        <f t="shared" si="3"/>
        <v>0</v>
      </c>
      <c r="AV27" s="1024"/>
      <c r="AW27" s="1025">
        <f t="shared" si="1"/>
        <v>0</v>
      </c>
      <c r="AX27" s="1026"/>
      <c r="AY27" s="993"/>
      <c r="AZ27" s="994"/>
      <c r="BA27" s="994"/>
      <c r="BB27" s="994"/>
      <c r="BC27" s="994"/>
      <c r="BD27" s="995"/>
    </row>
    <row r="28" spans="1:56" ht="39.9" customHeight="1" x14ac:dyDescent="0.2">
      <c r="A28" s="292"/>
      <c r="B28" s="307">
        <f t="shared" si="2"/>
        <v>15</v>
      </c>
      <c r="C28" s="1013"/>
      <c r="D28" s="1014"/>
      <c r="E28" s="1015"/>
      <c r="F28" s="1016"/>
      <c r="G28" s="1017"/>
      <c r="H28" s="1018"/>
      <c r="I28" s="1018"/>
      <c r="J28" s="1018"/>
      <c r="K28" s="1019"/>
      <c r="L28" s="1020"/>
      <c r="M28" s="1021"/>
      <c r="N28" s="1021"/>
      <c r="O28" s="1022"/>
      <c r="P28" s="308"/>
      <c r="Q28" s="309"/>
      <c r="R28" s="309"/>
      <c r="S28" s="309"/>
      <c r="T28" s="309"/>
      <c r="U28" s="309"/>
      <c r="V28" s="310"/>
      <c r="W28" s="308"/>
      <c r="X28" s="309"/>
      <c r="Y28" s="309"/>
      <c r="Z28" s="309"/>
      <c r="AA28" s="309"/>
      <c r="AB28" s="309"/>
      <c r="AC28" s="310"/>
      <c r="AD28" s="308"/>
      <c r="AE28" s="309"/>
      <c r="AF28" s="309"/>
      <c r="AG28" s="309"/>
      <c r="AH28" s="309"/>
      <c r="AI28" s="309"/>
      <c r="AJ28" s="310"/>
      <c r="AK28" s="308"/>
      <c r="AL28" s="309"/>
      <c r="AM28" s="309"/>
      <c r="AN28" s="309"/>
      <c r="AO28" s="309"/>
      <c r="AP28" s="309"/>
      <c r="AQ28" s="310"/>
      <c r="AR28" s="308"/>
      <c r="AS28" s="309"/>
      <c r="AT28" s="310"/>
      <c r="AU28" s="1023">
        <f t="shared" si="3"/>
        <v>0</v>
      </c>
      <c r="AV28" s="1024"/>
      <c r="AW28" s="1025">
        <f t="shared" si="1"/>
        <v>0</v>
      </c>
      <c r="AX28" s="1026"/>
      <c r="AY28" s="993"/>
      <c r="AZ28" s="994"/>
      <c r="BA28" s="994"/>
      <c r="BB28" s="994"/>
      <c r="BC28" s="994"/>
      <c r="BD28" s="995"/>
    </row>
    <row r="29" spans="1:56" ht="39.9" customHeight="1" x14ac:dyDescent="0.2">
      <c r="A29" s="292"/>
      <c r="B29" s="307">
        <f t="shared" si="2"/>
        <v>16</v>
      </c>
      <c r="C29" s="1013"/>
      <c r="D29" s="1014"/>
      <c r="E29" s="1015"/>
      <c r="F29" s="1016"/>
      <c r="G29" s="1017"/>
      <c r="H29" s="1018"/>
      <c r="I29" s="1018"/>
      <c r="J29" s="1018"/>
      <c r="K29" s="1019"/>
      <c r="L29" s="1020"/>
      <c r="M29" s="1021"/>
      <c r="N29" s="1021"/>
      <c r="O29" s="1022"/>
      <c r="P29" s="308"/>
      <c r="Q29" s="309"/>
      <c r="R29" s="309"/>
      <c r="S29" s="309"/>
      <c r="T29" s="309"/>
      <c r="U29" s="309"/>
      <c r="V29" s="310"/>
      <c r="W29" s="308"/>
      <c r="X29" s="309"/>
      <c r="Y29" s="309"/>
      <c r="Z29" s="309"/>
      <c r="AA29" s="309"/>
      <c r="AB29" s="309"/>
      <c r="AC29" s="310"/>
      <c r="AD29" s="308"/>
      <c r="AE29" s="309"/>
      <c r="AF29" s="309"/>
      <c r="AG29" s="309"/>
      <c r="AH29" s="309"/>
      <c r="AI29" s="309"/>
      <c r="AJ29" s="310"/>
      <c r="AK29" s="308"/>
      <c r="AL29" s="309"/>
      <c r="AM29" s="309"/>
      <c r="AN29" s="309"/>
      <c r="AO29" s="309"/>
      <c r="AP29" s="309"/>
      <c r="AQ29" s="310"/>
      <c r="AR29" s="308"/>
      <c r="AS29" s="309"/>
      <c r="AT29" s="310"/>
      <c r="AU29" s="1023">
        <f t="shared" si="3"/>
        <v>0</v>
      </c>
      <c r="AV29" s="1024"/>
      <c r="AW29" s="1025">
        <f t="shared" si="1"/>
        <v>0</v>
      </c>
      <c r="AX29" s="1026"/>
      <c r="AY29" s="993"/>
      <c r="AZ29" s="994"/>
      <c r="BA29" s="994"/>
      <c r="BB29" s="994"/>
      <c r="BC29" s="994"/>
      <c r="BD29" s="995"/>
    </row>
    <row r="30" spans="1:56" ht="39.9" customHeight="1" x14ac:dyDescent="0.2">
      <c r="A30" s="292"/>
      <c r="B30" s="307">
        <f t="shared" si="2"/>
        <v>17</v>
      </c>
      <c r="C30" s="1013"/>
      <c r="D30" s="1014"/>
      <c r="E30" s="1015"/>
      <c r="F30" s="1016"/>
      <c r="G30" s="1017"/>
      <c r="H30" s="1018"/>
      <c r="I30" s="1018"/>
      <c r="J30" s="1018"/>
      <c r="K30" s="1019"/>
      <c r="L30" s="1020"/>
      <c r="M30" s="1021"/>
      <c r="N30" s="1021"/>
      <c r="O30" s="1022"/>
      <c r="P30" s="308"/>
      <c r="Q30" s="309"/>
      <c r="R30" s="309"/>
      <c r="S30" s="309"/>
      <c r="T30" s="309"/>
      <c r="U30" s="309"/>
      <c r="V30" s="310"/>
      <c r="W30" s="308"/>
      <c r="X30" s="309"/>
      <c r="Y30" s="309"/>
      <c r="Z30" s="309"/>
      <c r="AA30" s="309"/>
      <c r="AB30" s="309"/>
      <c r="AC30" s="310"/>
      <c r="AD30" s="308"/>
      <c r="AE30" s="309"/>
      <c r="AF30" s="309"/>
      <c r="AG30" s="309"/>
      <c r="AH30" s="309"/>
      <c r="AI30" s="309"/>
      <c r="AJ30" s="310"/>
      <c r="AK30" s="308"/>
      <c r="AL30" s="309"/>
      <c r="AM30" s="309"/>
      <c r="AN30" s="309"/>
      <c r="AO30" s="309"/>
      <c r="AP30" s="309"/>
      <c r="AQ30" s="310"/>
      <c r="AR30" s="308"/>
      <c r="AS30" s="309"/>
      <c r="AT30" s="310"/>
      <c r="AU30" s="1023">
        <f t="shared" si="3"/>
        <v>0</v>
      </c>
      <c r="AV30" s="1024"/>
      <c r="AW30" s="1025">
        <f t="shared" si="1"/>
        <v>0</v>
      </c>
      <c r="AX30" s="1026"/>
      <c r="AY30" s="993"/>
      <c r="AZ30" s="994"/>
      <c r="BA30" s="994"/>
      <c r="BB30" s="994"/>
      <c r="BC30" s="994"/>
      <c r="BD30" s="995"/>
    </row>
    <row r="31" spans="1:56" ht="39.9" customHeight="1" thickBot="1" x14ac:dyDescent="0.25">
      <c r="A31" s="292"/>
      <c r="B31" s="311">
        <f t="shared" si="2"/>
        <v>18</v>
      </c>
      <c r="C31" s="996"/>
      <c r="D31" s="997"/>
      <c r="E31" s="998"/>
      <c r="F31" s="999"/>
      <c r="G31" s="1000"/>
      <c r="H31" s="1001"/>
      <c r="I31" s="1001"/>
      <c r="J31" s="1001"/>
      <c r="K31" s="1002"/>
      <c r="L31" s="1003"/>
      <c r="M31" s="1004"/>
      <c r="N31" s="1004"/>
      <c r="O31" s="1005"/>
      <c r="P31" s="312"/>
      <c r="Q31" s="313"/>
      <c r="R31" s="313"/>
      <c r="S31" s="313"/>
      <c r="T31" s="313"/>
      <c r="U31" s="313"/>
      <c r="V31" s="314"/>
      <c r="W31" s="312"/>
      <c r="X31" s="313"/>
      <c r="Y31" s="313"/>
      <c r="Z31" s="313"/>
      <c r="AA31" s="313"/>
      <c r="AB31" s="313"/>
      <c r="AC31" s="314"/>
      <c r="AD31" s="312"/>
      <c r="AE31" s="313"/>
      <c r="AF31" s="313"/>
      <c r="AG31" s="313"/>
      <c r="AH31" s="313"/>
      <c r="AI31" s="313"/>
      <c r="AJ31" s="314"/>
      <c r="AK31" s="312"/>
      <c r="AL31" s="313"/>
      <c r="AM31" s="313"/>
      <c r="AN31" s="313"/>
      <c r="AO31" s="313"/>
      <c r="AP31" s="313"/>
      <c r="AQ31" s="314"/>
      <c r="AR31" s="312"/>
      <c r="AS31" s="313"/>
      <c r="AT31" s="314"/>
      <c r="AU31" s="1006">
        <f t="shared" si="3"/>
        <v>0</v>
      </c>
      <c r="AV31" s="1007"/>
      <c r="AW31" s="1008">
        <f t="shared" si="1"/>
        <v>0</v>
      </c>
      <c r="AX31" s="1009"/>
      <c r="AY31" s="1010"/>
      <c r="AZ31" s="1011"/>
      <c r="BA31" s="1011"/>
      <c r="BB31" s="1011"/>
      <c r="BC31" s="1011"/>
      <c r="BD31" s="1012"/>
    </row>
    <row r="32" spans="1:56" ht="20.25" customHeight="1" x14ac:dyDescent="0.2">
      <c r="A32" s="292"/>
      <c r="B32" s="292"/>
      <c r="C32" s="315"/>
      <c r="D32" s="316"/>
      <c r="E32" s="317"/>
      <c r="F32" s="292"/>
      <c r="G32" s="292"/>
      <c r="H32" s="292"/>
      <c r="I32" s="292"/>
      <c r="J32" s="292"/>
      <c r="K32" s="292"/>
      <c r="L32" s="292"/>
      <c r="M32" s="292"/>
      <c r="N32" s="292"/>
      <c r="O32" s="292"/>
      <c r="P32" s="292"/>
      <c r="Q32" s="292"/>
      <c r="R32" s="292"/>
      <c r="S32" s="292"/>
      <c r="T32" s="292"/>
      <c r="U32" s="292"/>
      <c r="V32" s="292"/>
      <c r="W32" s="292"/>
      <c r="X32" s="292"/>
      <c r="Y32" s="292"/>
      <c r="Z32" s="292"/>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row>
    <row r="33" spans="1:56" ht="20.25" customHeight="1" x14ac:dyDescent="0.2">
      <c r="A33" s="292"/>
      <c r="B33" s="284" t="s">
        <v>575</v>
      </c>
      <c r="C33" s="284"/>
      <c r="D33" s="284"/>
      <c r="E33" s="284"/>
      <c r="F33" s="284"/>
      <c r="G33" s="284"/>
      <c r="H33" s="284"/>
      <c r="I33" s="284"/>
      <c r="J33" s="284"/>
      <c r="K33" s="284"/>
      <c r="L33" s="291"/>
      <c r="M33" s="284"/>
      <c r="N33" s="284"/>
      <c r="O33" s="284"/>
      <c r="P33" s="284"/>
      <c r="Q33" s="284"/>
      <c r="R33" s="284"/>
      <c r="S33" s="284"/>
      <c r="T33" s="284" t="s">
        <v>576</v>
      </c>
      <c r="U33" s="284"/>
      <c r="V33" s="284"/>
      <c r="W33" s="284"/>
      <c r="X33" s="284"/>
      <c r="Y33" s="284"/>
      <c r="Z33" s="318"/>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row>
    <row r="34" spans="1:56" ht="20.25" customHeight="1" x14ac:dyDescent="0.2">
      <c r="A34" s="292"/>
      <c r="B34" s="284"/>
      <c r="C34" s="991" t="s">
        <v>577</v>
      </c>
      <c r="D34" s="991"/>
      <c r="E34" s="991" t="s">
        <v>578</v>
      </c>
      <c r="F34" s="991"/>
      <c r="G34" s="991"/>
      <c r="H34" s="991"/>
      <c r="I34" s="284"/>
      <c r="J34" s="992" t="s">
        <v>579</v>
      </c>
      <c r="K34" s="992"/>
      <c r="L34" s="992"/>
      <c r="M34" s="992"/>
      <c r="N34" s="284"/>
      <c r="O34" s="284"/>
      <c r="P34" s="319" t="s">
        <v>580</v>
      </c>
      <c r="Q34" s="319"/>
      <c r="R34" s="284"/>
      <c r="S34" s="284"/>
      <c r="T34" s="966" t="s">
        <v>581</v>
      </c>
      <c r="U34" s="968"/>
      <c r="V34" s="966" t="s">
        <v>582</v>
      </c>
      <c r="W34" s="967"/>
      <c r="X34" s="967"/>
      <c r="Y34" s="968"/>
      <c r="Z34" s="318"/>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row>
    <row r="35" spans="1:56" ht="20.25" customHeight="1" x14ac:dyDescent="0.2">
      <c r="A35" s="292"/>
      <c r="B35" s="284"/>
      <c r="C35" s="965"/>
      <c r="D35" s="965"/>
      <c r="E35" s="965" t="s">
        <v>583</v>
      </c>
      <c r="F35" s="965"/>
      <c r="G35" s="965" t="s">
        <v>584</v>
      </c>
      <c r="H35" s="965"/>
      <c r="I35" s="284"/>
      <c r="J35" s="965" t="s">
        <v>583</v>
      </c>
      <c r="K35" s="965"/>
      <c r="L35" s="965" t="s">
        <v>584</v>
      </c>
      <c r="M35" s="965"/>
      <c r="N35" s="284"/>
      <c r="O35" s="284"/>
      <c r="P35" s="319" t="s">
        <v>585</v>
      </c>
      <c r="Q35" s="319"/>
      <c r="R35" s="284"/>
      <c r="S35" s="284"/>
      <c r="T35" s="966" t="s">
        <v>586</v>
      </c>
      <c r="U35" s="968"/>
      <c r="V35" s="966" t="s">
        <v>587</v>
      </c>
      <c r="W35" s="967"/>
      <c r="X35" s="967"/>
      <c r="Y35" s="968"/>
      <c r="Z35" s="320"/>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row>
    <row r="36" spans="1:56" ht="20.25" customHeight="1" x14ac:dyDescent="0.2">
      <c r="A36" s="292"/>
      <c r="B36" s="284"/>
      <c r="C36" s="966" t="s">
        <v>586</v>
      </c>
      <c r="D36" s="968"/>
      <c r="E36" s="983">
        <f>SUMIFS($AU$14:$AV$31,$C$14:$D$31,"介護支援専門員",$E$14:$F$31,"A")</f>
        <v>480</v>
      </c>
      <c r="F36" s="984"/>
      <c r="G36" s="985">
        <f>SUMIFS($AW$14:$AX$31,$C$14:$D$31,"介護支援専門員",$E$14:$F$31,"A")</f>
        <v>120</v>
      </c>
      <c r="H36" s="986"/>
      <c r="I36" s="321"/>
      <c r="J36" s="987">
        <v>0</v>
      </c>
      <c r="K36" s="988"/>
      <c r="L36" s="987">
        <v>0</v>
      </c>
      <c r="M36" s="988"/>
      <c r="N36" s="321"/>
      <c r="O36" s="321"/>
      <c r="P36" s="987">
        <v>3</v>
      </c>
      <c r="Q36" s="988"/>
      <c r="R36" s="284"/>
      <c r="S36" s="284"/>
      <c r="T36" s="966" t="s">
        <v>588</v>
      </c>
      <c r="U36" s="968"/>
      <c r="V36" s="966" t="s">
        <v>589</v>
      </c>
      <c r="W36" s="967"/>
      <c r="X36" s="967"/>
      <c r="Y36" s="968"/>
      <c r="Z36" s="32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row>
    <row r="37" spans="1:56" ht="20.25" customHeight="1" x14ac:dyDescent="0.2">
      <c r="A37" s="292"/>
      <c r="B37" s="284"/>
      <c r="C37" s="966" t="s">
        <v>588</v>
      </c>
      <c r="D37" s="968"/>
      <c r="E37" s="983">
        <f>SUMIFS($AU$14:$AV$31,$C$14:$D$31,"介護支援専門員",$E$14:$F$31,"B")</f>
        <v>0</v>
      </c>
      <c r="F37" s="984"/>
      <c r="G37" s="985">
        <f>SUMIFS($AW$14:$AX$31,$C$14:$D$31,"介護支援専門員",$E$14:$F$31,"B")</f>
        <v>0</v>
      </c>
      <c r="H37" s="986"/>
      <c r="I37" s="321"/>
      <c r="J37" s="987">
        <v>0</v>
      </c>
      <c r="K37" s="988"/>
      <c r="L37" s="987">
        <v>0</v>
      </c>
      <c r="M37" s="988"/>
      <c r="N37" s="321"/>
      <c r="O37" s="321"/>
      <c r="P37" s="987">
        <v>0</v>
      </c>
      <c r="Q37" s="988"/>
      <c r="R37" s="284"/>
      <c r="S37" s="284"/>
      <c r="T37" s="966" t="s">
        <v>590</v>
      </c>
      <c r="U37" s="968"/>
      <c r="V37" s="966" t="s">
        <v>591</v>
      </c>
      <c r="W37" s="967"/>
      <c r="X37" s="967"/>
      <c r="Y37" s="968"/>
      <c r="Z37" s="32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row>
    <row r="38" spans="1:56" ht="20.25" customHeight="1" x14ac:dyDescent="0.2">
      <c r="A38" s="292"/>
      <c r="B38" s="284"/>
      <c r="C38" s="966" t="s">
        <v>590</v>
      </c>
      <c r="D38" s="968"/>
      <c r="E38" s="983">
        <f>SUMIFS($AU$14:$AV$31,$C$14:$D$31,"介護支援専門員",$E$14:$F$31,"C")</f>
        <v>80</v>
      </c>
      <c r="F38" s="984"/>
      <c r="G38" s="985">
        <f>SUMIFS($AW$14:$AX$31,$C$14:$D$31,"介護支援専門員",$E$14:$F$31,"C")</f>
        <v>20</v>
      </c>
      <c r="H38" s="986"/>
      <c r="I38" s="321"/>
      <c r="J38" s="987">
        <v>80</v>
      </c>
      <c r="K38" s="988"/>
      <c r="L38" s="989">
        <v>20</v>
      </c>
      <c r="M38" s="990"/>
      <c r="N38" s="321"/>
      <c r="O38" s="321"/>
      <c r="P38" s="983" t="s">
        <v>592</v>
      </c>
      <c r="Q38" s="984"/>
      <c r="R38" s="284"/>
      <c r="S38" s="284"/>
      <c r="T38" s="966" t="s">
        <v>593</v>
      </c>
      <c r="U38" s="968"/>
      <c r="V38" s="966" t="s">
        <v>594</v>
      </c>
      <c r="W38" s="967"/>
      <c r="X38" s="967"/>
      <c r="Y38" s="968"/>
      <c r="Z38" s="323"/>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row>
    <row r="39" spans="1:56" ht="20.25" customHeight="1" x14ac:dyDescent="0.2">
      <c r="A39" s="292"/>
      <c r="B39" s="284"/>
      <c r="C39" s="966" t="s">
        <v>593</v>
      </c>
      <c r="D39" s="968"/>
      <c r="E39" s="983">
        <f>SUMIFS($AU$14:$AV$31,$C$14:$D$31,"介護支援専門員",$E$14:$F$31,"D")</f>
        <v>0</v>
      </c>
      <c r="F39" s="984"/>
      <c r="G39" s="985">
        <f>SUMIFS($AW$14:$AX$31,$C$14:$D$31,"介護支援専門員",$E$14:$F$31,"D")</f>
        <v>0</v>
      </c>
      <c r="H39" s="986"/>
      <c r="I39" s="321"/>
      <c r="J39" s="987">
        <v>0</v>
      </c>
      <c r="K39" s="988"/>
      <c r="L39" s="989">
        <v>0</v>
      </c>
      <c r="M39" s="990"/>
      <c r="N39" s="321"/>
      <c r="O39" s="321"/>
      <c r="P39" s="983" t="s">
        <v>592</v>
      </c>
      <c r="Q39" s="984"/>
      <c r="R39" s="284"/>
      <c r="S39" s="284"/>
      <c r="T39" s="284"/>
      <c r="U39" s="981"/>
      <c r="V39" s="981"/>
      <c r="W39" s="982"/>
      <c r="X39" s="982"/>
      <c r="Y39" s="324"/>
      <c r="Z39" s="324"/>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row>
    <row r="40" spans="1:56" ht="20.25" customHeight="1" x14ac:dyDescent="0.2">
      <c r="A40" s="292"/>
      <c r="B40" s="284"/>
      <c r="C40" s="966" t="s">
        <v>595</v>
      </c>
      <c r="D40" s="968"/>
      <c r="E40" s="983">
        <f>SUM(E36:F39)</f>
        <v>560</v>
      </c>
      <c r="F40" s="984"/>
      <c r="G40" s="985">
        <f>SUM(G36:H39)</f>
        <v>140</v>
      </c>
      <c r="H40" s="986"/>
      <c r="I40" s="321"/>
      <c r="J40" s="983">
        <f>SUM(J36:K39)</f>
        <v>80</v>
      </c>
      <c r="K40" s="984"/>
      <c r="L40" s="983">
        <f>SUM(L36:M39)</f>
        <v>20</v>
      </c>
      <c r="M40" s="984"/>
      <c r="N40" s="321"/>
      <c r="O40" s="321"/>
      <c r="P40" s="983">
        <f>SUM(P36:Q37)</f>
        <v>3</v>
      </c>
      <c r="Q40" s="984"/>
      <c r="R40" s="284"/>
      <c r="S40" s="284"/>
      <c r="T40" s="284"/>
      <c r="U40" s="981"/>
      <c r="V40" s="981"/>
      <c r="W40" s="982"/>
      <c r="X40" s="982"/>
      <c r="Y40" s="325"/>
      <c r="Z40" s="325"/>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row>
    <row r="41" spans="1:56" ht="20.25" customHeight="1" x14ac:dyDescent="0.2">
      <c r="A41" s="292"/>
      <c r="B41" s="284"/>
      <c r="C41" s="284"/>
      <c r="D41" s="284"/>
      <c r="E41" s="284"/>
      <c r="F41" s="284"/>
      <c r="G41" s="284"/>
      <c r="H41" s="284"/>
      <c r="I41" s="284"/>
      <c r="J41" s="284"/>
      <c r="K41" s="284"/>
      <c r="L41" s="291"/>
      <c r="M41" s="284"/>
      <c r="N41" s="284"/>
      <c r="O41" s="284"/>
      <c r="P41" s="284"/>
      <c r="Q41" s="284"/>
      <c r="R41" s="284"/>
      <c r="S41" s="284"/>
      <c r="T41" s="284"/>
      <c r="U41" s="318"/>
      <c r="V41" s="318"/>
      <c r="W41" s="318"/>
      <c r="X41" s="318"/>
      <c r="Y41" s="318"/>
      <c r="Z41" s="318"/>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row>
    <row r="42" spans="1:56" ht="20.25" customHeight="1" x14ac:dyDescent="0.2">
      <c r="A42" s="292"/>
      <c r="B42" s="284"/>
      <c r="C42" s="291" t="s">
        <v>596</v>
      </c>
      <c r="D42" s="284"/>
      <c r="E42" s="284"/>
      <c r="F42" s="284"/>
      <c r="G42" s="284"/>
      <c r="H42" s="284"/>
      <c r="I42" s="326" t="s">
        <v>597</v>
      </c>
      <c r="J42" s="975" t="s">
        <v>598</v>
      </c>
      <c r="K42" s="976"/>
      <c r="L42" s="327"/>
      <c r="M42" s="326"/>
      <c r="N42" s="284"/>
      <c r="O42" s="284"/>
      <c r="P42" s="284"/>
      <c r="Q42" s="284"/>
      <c r="R42" s="284"/>
      <c r="S42" s="284"/>
      <c r="T42" s="284"/>
      <c r="U42" s="328"/>
      <c r="V42" s="318"/>
      <c r="W42" s="318"/>
      <c r="X42" s="318"/>
      <c r="Y42" s="318"/>
      <c r="Z42" s="318"/>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row>
    <row r="43" spans="1:56" ht="20.25" customHeight="1" x14ac:dyDescent="0.2">
      <c r="A43" s="292"/>
      <c r="B43" s="284"/>
      <c r="C43" s="284" t="s">
        <v>599</v>
      </c>
      <c r="D43" s="284"/>
      <c r="E43" s="284"/>
      <c r="F43" s="284"/>
      <c r="G43" s="284"/>
      <c r="H43" s="284" t="s">
        <v>600</v>
      </c>
      <c r="I43" s="284"/>
      <c r="J43" s="284"/>
      <c r="K43" s="284"/>
      <c r="L43" s="291"/>
      <c r="M43" s="284"/>
      <c r="N43" s="284"/>
      <c r="O43" s="284"/>
      <c r="P43" s="284"/>
      <c r="Q43" s="284"/>
      <c r="R43" s="284"/>
      <c r="S43" s="284"/>
      <c r="T43" s="284"/>
      <c r="U43" s="318"/>
      <c r="V43" s="318"/>
      <c r="W43" s="318"/>
      <c r="X43" s="318"/>
      <c r="Y43" s="318"/>
      <c r="Z43" s="318"/>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row>
    <row r="44" spans="1:56" ht="20.25" customHeight="1" x14ac:dyDescent="0.2">
      <c r="A44" s="292"/>
      <c r="B44" s="284"/>
      <c r="C44" s="284" t="str">
        <f>IF($J$42="週","対象時間数（週平均）","対象時間数（当月合計）")</f>
        <v>対象時間数（週平均）</v>
      </c>
      <c r="D44" s="284"/>
      <c r="E44" s="284"/>
      <c r="F44" s="284"/>
      <c r="G44" s="284"/>
      <c r="H44" s="284" t="str">
        <f>IF($J$42="週","週に勤務すべき時間数","当月に勤務すべき時間数")</f>
        <v>週に勤務すべき時間数</v>
      </c>
      <c r="I44" s="284"/>
      <c r="J44" s="284"/>
      <c r="K44" s="284"/>
      <c r="L44" s="291"/>
      <c r="M44" s="965" t="s">
        <v>601</v>
      </c>
      <c r="N44" s="965"/>
      <c r="O44" s="965"/>
      <c r="P44" s="965"/>
      <c r="Q44" s="284"/>
      <c r="R44" s="284"/>
      <c r="S44" s="284"/>
      <c r="T44" s="284"/>
      <c r="U44" s="318"/>
      <c r="V44" s="318"/>
      <c r="W44" s="318"/>
      <c r="X44" s="318"/>
      <c r="Y44" s="318"/>
      <c r="Z44" s="318"/>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row>
    <row r="45" spans="1:56" ht="20.25" customHeight="1" x14ac:dyDescent="0.2">
      <c r="A45" s="292"/>
      <c r="B45" s="284"/>
      <c r="C45" s="977">
        <f>IF($J$42="週",L40,J40)</f>
        <v>20</v>
      </c>
      <c r="D45" s="978"/>
      <c r="E45" s="978"/>
      <c r="F45" s="979"/>
      <c r="G45" s="329" t="s">
        <v>602</v>
      </c>
      <c r="H45" s="966">
        <f>IF($J$42="週",$AV$5,$AZ$5)</f>
        <v>40</v>
      </c>
      <c r="I45" s="967"/>
      <c r="J45" s="967"/>
      <c r="K45" s="968"/>
      <c r="L45" s="329" t="s">
        <v>603</v>
      </c>
      <c r="M45" s="969">
        <f>ROUNDDOWN(C45/H45,1)</f>
        <v>0.5</v>
      </c>
      <c r="N45" s="970"/>
      <c r="O45" s="970"/>
      <c r="P45" s="971"/>
      <c r="Q45" s="284"/>
      <c r="R45" s="284"/>
      <c r="S45" s="284"/>
      <c r="T45" s="284"/>
      <c r="U45" s="980"/>
      <c r="V45" s="980"/>
      <c r="W45" s="980"/>
      <c r="X45" s="980"/>
      <c r="Y45" s="322"/>
      <c r="Z45" s="318"/>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row>
    <row r="46" spans="1:56" ht="20.25" customHeight="1" x14ac:dyDescent="0.2">
      <c r="A46" s="292"/>
      <c r="B46" s="284"/>
      <c r="C46" s="284"/>
      <c r="D46" s="284"/>
      <c r="E46" s="284"/>
      <c r="F46" s="284"/>
      <c r="G46" s="284"/>
      <c r="H46" s="284"/>
      <c r="I46" s="284"/>
      <c r="J46" s="284"/>
      <c r="K46" s="284"/>
      <c r="L46" s="291"/>
      <c r="M46" s="284" t="s">
        <v>604</v>
      </c>
      <c r="N46" s="284"/>
      <c r="O46" s="284"/>
      <c r="P46" s="284"/>
      <c r="Q46" s="284"/>
      <c r="R46" s="284"/>
      <c r="S46" s="284"/>
      <c r="T46" s="284"/>
      <c r="U46" s="318"/>
      <c r="V46" s="318"/>
      <c r="W46" s="318"/>
      <c r="X46" s="318"/>
      <c r="Y46" s="318"/>
      <c r="Z46" s="318"/>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row>
    <row r="47" spans="1:56" ht="20.25" customHeight="1" x14ac:dyDescent="0.2">
      <c r="A47" s="292"/>
      <c r="B47" s="284"/>
      <c r="C47" s="284" t="s">
        <v>605</v>
      </c>
      <c r="D47" s="284"/>
      <c r="E47" s="284"/>
      <c r="F47" s="284"/>
      <c r="G47" s="284"/>
      <c r="H47" s="284"/>
      <c r="I47" s="284"/>
      <c r="J47" s="284"/>
      <c r="K47" s="284"/>
      <c r="L47" s="291"/>
      <c r="M47" s="284"/>
      <c r="N47" s="284"/>
      <c r="O47" s="284"/>
      <c r="P47" s="284"/>
      <c r="Q47" s="284"/>
      <c r="R47" s="284"/>
      <c r="S47" s="284"/>
      <c r="T47" s="284"/>
      <c r="U47" s="284"/>
      <c r="V47" s="330"/>
      <c r="W47" s="331"/>
      <c r="X47" s="331"/>
      <c r="Y47" s="284"/>
      <c r="Z47" s="284"/>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row>
    <row r="48" spans="1:56" ht="20.25" customHeight="1" x14ac:dyDescent="0.2">
      <c r="A48" s="292"/>
      <c r="B48" s="284"/>
      <c r="C48" s="284" t="s">
        <v>580</v>
      </c>
      <c r="D48" s="284"/>
      <c r="E48" s="284"/>
      <c r="F48" s="284"/>
      <c r="G48" s="284"/>
      <c r="H48" s="284"/>
      <c r="I48" s="284"/>
      <c r="J48" s="284"/>
      <c r="K48" s="284"/>
      <c r="L48" s="291"/>
      <c r="M48" s="329"/>
      <c r="N48" s="329"/>
      <c r="O48" s="329"/>
      <c r="P48" s="329"/>
      <c r="Q48" s="284"/>
      <c r="R48" s="284"/>
      <c r="S48" s="284"/>
      <c r="T48" s="284"/>
      <c r="U48" s="284"/>
      <c r="V48" s="330"/>
      <c r="W48" s="331"/>
      <c r="X48" s="331"/>
      <c r="Y48" s="284"/>
      <c r="Z48" s="284"/>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row>
    <row r="49" spans="1:58" ht="20.25" customHeight="1" x14ac:dyDescent="0.2">
      <c r="A49" s="292"/>
      <c r="B49" s="284"/>
      <c r="C49" s="284" t="s">
        <v>606</v>
      </c>
      <c r="D49" s="284"/>
      <c r="E49" s="284"/>
      <c r="F49" s="284"/>
      <c r="G49" s="284"/>
      <c r="H49" s="284" t="s">
        <v>607</v>
      </c>
      <c r="I49" s="284"/>
      <c r="J49" s="284"/>
      <c r="K49" s="284"/>
      <c r="L49" s="284"/>
      <c r="M49" s="965" t="s">
        <v>595</v>
      </c>
      <c r="N49" s="965"/>
      <c r="O49" s="965"/>
      <c r="P49" s="965"/>
      <c r="Q49" s="284"/>
      <c r="R49" s="284"/>
      <c r="S49" s="284"/>
      <c r="T49" s="284"/>
      <c r="U49" s="284"/>
      <c r="V49" s="330"/>
      <c r="W49" s="331"/>
      <c r="X49" s="331"/>
      <c r="Y49" s="284"/>
      <c r="Z49" s="284"/>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row>
    <row r="50" spans="1:58" ht="20.25" customHeight="1" x14ac:dyDescent="0.2">
      <c r="A50" s="292"/>
      <c r="B50" s="284"/>
      <c r="C50" s="966">
        <f>P40</f>
        <v>3</v>
      </c>
      <c r="D50" s="967"/>
      <c r="E50" s="967"/>
      <c r="F50" s="968"/>
      <c r="G50" s="329" t="s">
        <v>608</v>
      </c>
      <c r="H50" s="969">
        <f>M45</f>
        <v>0.5</v>
      </c>
      <c r="I50" s="970"/>
      <c r="J50" s="970"/>
      <c r="K50" s="971"/>
      <c r="L50" s="329" t="s">
        <v>603</v>
      </c>
      <c r="M50" s="972">
        <f>ROUNDDOWN(C50+H50,1)</f>
        <v>3.5</v>
      </c>
      <c r="N50" s="973"/>
      <c r="O50" s="973"/>
      <c r="P50" s="974"/>
      <c r="Q50" s="284"/>
      <c r="R50" s="284"/>
      <c r="S50" s="284"/>
      <c r="T50" s="284"/>
      <c r="U50" s="284"/>
      <c r="V50" s="330"/>
      <c r="W50" s="331"/>
      <c r="X50" s="331"/>
      <c r="Y50" s="284"/>
      <c r="Z50" s="284"/>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row>
    <row r="51" spans="1:58" ht="20.25" customHeight="1" x14ac:dyDescent="0.2">
      <c r="A51" s="292"/>
      <c r="B51" s="284"/>
      <c r="C51" s="284"/>
      <c r="D51" s="284"/>
      <c r="E51" s="284"/>
      <c r="F51" s="284"/>
      <c r="G51" s="284"/>
      <c r="H51" s="284"/>
      <c r="I51" s="284"/>
      <c r="J51" s="284"/>
      <c r="K51" s="284"/>
      <c r="L51" s="284"/>
      <c r="M51" s="284"/>
      <c r="N51" s="291"/>
      <c r="O51" s="284"/>
      <c r="P51" s="284"/>
      <c r="Q51" s="284"/>
      <c r="R51" s="284"/>
      <c r="S51" s="284"/>
      <c r="T51" s="284"/>
      <c r="U51" s="284"/>
      <c r="V51" s="330"/>
      <c r="W51" s="331"/>
      <c r="X51" s="331"/>
      <c r="Y51" s="284"/>
      <c r="Z51" s="284"/>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row>
    <row r="52" spans="1:58" ht="20.25" customHeight="1" x14ac:dyDescent="0.2">
      <c r="C52" s="359"/>
      <c r="D52" s="359"/>
      <c r="T52" s="359"/>
      <c r="AJ52" s="360"/>
      <c r="AK52" s="361"/>
      <c r="AL52" s="361"/>
      <c r="BE52" s="361"/>
    </row>
    <row r="53" spans="1:58" ht="20.25" customHeight="1" x14ac:dyDescent="0.2">
      <c r="C53" s="359"/>
      <c r="D53" s="359"/>
      <c r="U53" s="359"/>
      <c r="AK53" s="360"/>
      <c r="AL53" s="361"/>
      <c r="AM53" s="361"/>
      <c r="BF53" s="361"/>
    </row>
    <row r="54" spans="1:58" ht="20.25" customHeight="1" x14ac:dyDescent="0.2">
      <c r="D54" s="359"/>
      <c r="U54" s="359"/>
      <c r="AK54" s="360"/>
      <c r="AL54" s="361"/>
      <c r="AM54" s="361"/>
      <c r="BF54" s="361"/>
    </row>
    <row r="55" spans="1:58" ht="20.25" customHeight="1" x14ac:dyDescent="0.2">
      <c r="C55" s="359"/>
      <c r="D55" s="359"/>
      <c r="U55" s="359"/>
      <c r="AK55" s="360"/>
      <c r="AL55" s="361"/>
      <c r="AM55" s="361"/>
      <c r="BF55" s="361"/>
    </row>
    <row r="56" spans="1:58" ht="20.25" customHeight="1" x14ac:dyDescent="0.2">
      <c r="C56" s="360"/>
      <c r="D56" s="360"/>
      <c r="E56" s="360"/>
      <c r="F56" s="360"/>
      <c r="G56" s="360"/>
      <c r="H56" s="360"/>
      <c r="I56" s="360"/>
      <c r="J56" s="360"/>
      <c r="K56" s="360"/>
      <c r="L56" s="360"/>
      <c r="M56" s="360"/>
      <c r="N56" s="360"/>
      <c r="O56" s="360"/>
      <c r="P56" s="360"/>
      <c r="Q56" s="360"/>
      <c r="R56" s="360"/>
      <c r="S56" s="360"/>
      <c r="T56" s="360"/>
      <c r="U56" s="361"/>
      <c r="V56" s="361"/>
      <c r="W56" s="360"/>
      <c r="X56" s="360"/>
      <c r="Y56" s="360"/>
      <c r="Z56" s="360"/>
      <c r="AA56" s="360"/>
      <c r="AB56" s="360"/>
      <c r="AC56" s="360"/>
      <c r="AD56" s="360"/>
      <c r="AE56" s="360"/>
      <c r="AF56" s="360"/>
      <c r="AG56" s="360"/>
      <c r="AH56" s="360"/>
      <c r="AI56" s="360"/>
      <c r="AJ56" s="360"/>
      <c r="AK56" s="360"/>
      <c r="AL56" s="361"/>
      <c r="AM56" s="361"/>
      <c r="BF56" s="361"/>
    </row>
    <row r="57" spans="1:58" ht="20.25" customHeight="1" x14ac:dyDescent="0.2">
      <c r="C57" s="360"/>
      <c r="D57" s="360"/>
      <c r="E57" s="360"/>
      <c r="F57" s="360"/>
      <c r="G57" s="360"/>
      <c r="H57" s="360"/>
      <c r="I57" s="360"/>
      <c r="J57" s="360"/>
      <c r="K57" s="360"/>
      <c r="L57" s="360"/>
      <c r="M57" s="360"/>
      <c r="N57" s="360"/>
      <c r="O57" s="360"/>
      <c r="P57" s="360"/>
      <c r="Q57" s="360"/>
      <c r="R57" s="360"/>
      <c r="S57" s="360"/>
      <c r="T57" s="360"/>
      <c r="U57" s="361"/>
      <c r="V57" s="361"/>
      <c r="W57" s="360"/>
      <c r="X57" s="360"/>
      <c r="Y57" s="360"/>
      <c r="Z57" s="360"/>
      <c r="AA57" s="360"/>
      <c r="AB57" s="360"/>
      <c r="AC57" s="360"/>
      <c r="AD57" s="360"/>
      <c r="AE57" s="360"/>
      <c r="AF57" s="360"/>
      <c r="AG57" s="360"/>
      <c r="AH57" s="360"/>
      <c r="AI57" s="360"/>
      <c r="AJ57" s="360"/>
      <c r="AK57" s="360"/>
      <c r="AL57" s="361"/>
      <c r="AM57" s="361"/>
      <c r="BF57" s="361"/>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22"/>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allowBlank="1" showInputMessage="1" showErrorMessage="1" error="入力可能範囲　32～40" sqref="AZ6" xr:uid="{FD6562AD-7A4B-475C-A12D-C250F0B229F8}"/>
    <dataValidation type="list" allowBlank="1" showInputMessage="1" sqref="E14:F31" xr:uid="{05B1BF9A-8A2D-4AFD-9BA8-C301C62B4371}">
      <formula1>"A, B, C, D"</formula1>
    </dataValidation>
    <dataValidation type="list" allowBlank="1" showInputMessage="1" showErrorMessage="1" sqref="AZ4:BC4" xr:uid="{2784CE43-24A1-4A29-BC49-7C6E25F2DDC7}">
      <formula1>"予定,実績,予定・実績"</formula1>
    </dataValidation>
    <dataValidation type="list" errorStyle="warning" allowBlank="1" showInputMessage="1" error="リストにない場合のみ、入力してください。" sqref="G14:K31" xr:uid="{9E8C0F21-649F-41A6-9199-F00562EC6143}">
      <formula1>INDIRECT(C14)</formula1>
    </dataValidation>
    <dataValidation type="list" allowBlank="1" showInputMessage="1" sqref="C14:D31" xr:uid="{6BFE0AA8-1FCA-48D2-B82B-F80DD4E1C670}">
      <formula1>職種</formula1>
    </dataValidation>
    <dataValidation type="decimal" allowBlank="1" showInputMessage="1" showErrorMessage="1" error="入力可能範囲　32～40" sqref="AV5" xr:uid="{3B5076C3-7D6A-47D3-88CB-66D62AB0D758}">
      <formula1>32</formula1>
      <formula2>40</formula2>
    </dataValidation>
    <dataValidation type="list" allowBlank="1" showInputMessage="1" showErrorMessage="1" sqref="J42:K42" xr:uid="{78F9E3E6-FE3B-4FD0-862B-9D446DB8F0BF}">
      <formula1>"週,暦月"</formula1>
    </dataValidation>
    <dataValidation type="list" allowBlank="1" showInputMessage="1" showErrorMessage="1" sqref="AZ3" xr:uid="{141B485C-EC81-41C4-8546-175A032AF03F}">
      <formula1>"４週,暦月"</formula1>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居宅介護支援</vt:lpstr>
      <vt:lpstr>特定事業所加算用記録</vt:lpstr>
      <vt:lpstr>勤務形態一覧表（居宅介護支援）</vt:lpstr>
      <vt:lpstr>【参考】勤務形態一覧表記入方法</vt:lpstr>
      <vt:lpstr>勤務形態一覧表（記載例） </vt:lpstr>
      <vt:lpstr>【参考】勤務形態一覧表記入方法!Print_Area</vt:lpstr>
      <vt:lpstr>'勤務形態一覧表（記載例） '!Print_Area</vt:lpstr>
      <vt:lpstr>'勤務形態一覧表（居宅介護支援）'!Print_Area</vt:lpstr>
      <vt:lpstr>特定事業所加算用記録!Print_Area</vt:lpstr>
      <vt:lpstr>'勤務形態一覧表（記載例） '!Print_Titles</vt:lpstr>
      <vt:lpstr>'勤務形態一覧表（居宅介護支援）'!Print_Titles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A16P175</dc:creator>
  <cp:lastModifiedBy>MSPC579</cp:lastModifiedBy>
  <cp:lastPrinted>2024-11-13T01:53:24Z</cp:lastPrinted>
  <dcterms:created xsi:type="dcterms:W3CDTF">2024-01-10T07:58:00Z</dcterms:created>
  <dcterms:modified xsi:type="dcterms:W3CDTF">2025-06-24T05:56:12Z</dcterms:modified>
</cp:coreProperties>
</file>