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7P103\Desktop\字別地域別人口ｐｄｆ\"/>
    </mc:Choice>
  </mc:AlternateContent>
  <xr:revisionPtr revIDLastSave="0" documentId="8_{73AE5CDD-CAAC-4F28-9504-CE632CFB9F2F}" xr6:coauthVersionLast="36" xr6:coauthVersionMax="36" xr10:uidLastSave="{00000000-0000-0000-0000-000000000000}"/>
  <bookViews>
    <workbookView xWindow="0" yWindow="0" windowWidth="20490" windowHeight="7440" xr2:uid="{7B5976D4-3A2C-445D-9C57-B87DAB0DC72B}"/>
  </bookViews>
  <sheets>
    <sheet name="03.012.3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J32" i="1"/>
  <c r="I38" i="1" s="1"/>
  <c r="I32" i="1"/>
  <c r="H32" i="1"/>
  <c r="E32" i="1"/>
  <c r="D32" i="1"/>
  <c r="C38" i="1" s="1"/>
  <c r="C32" i="1"/>
  <c r="C33" i="1" s="1"/>
  <c r="B32" i="1"/>
  <c r="C36" i="1" s="1"/>
  <c r="K31" i="1"/>
  <c r="E31" i="1"/>
  <c r="K30" i="1"/>
  <c r="K32" i="1" s="1"/>
  <c r="E30" i="1"/>
  <c r="C24" i="1"/>
  <c r="J19" i="1"/>
  <c r="J20" i="1" s="1"/>
  <c r="I19" i="1"/>
  <c r="I20" i="1" s="1"/>
  <c r="H19" i="1"/>
  <c r="I23" i="1" s="1"/>
  <c r="D19" i="1"/>
  <c r="D20" i="1" s="1"/>
  <c r="C19" i="1"/>
  <c r="C23" i="1" s="1"/>
  <c r="B19" i="1"/>
  <c r="C22" i="1" s="1"/>
  <c r="K18" i="1"/>
  <c r="K19" i="1" s="1"/>
  <c r="H20" i="1" s="1"/>
  <c r="E18" i="1"/>
  <c r="K17" i="1"/>
  <c r="E17" i="1"/>
  <c r="E19" i="1" s="1"/>
  <c r="C13" i="1"/>
  <c r="I9" i="1"/>
  <c r="J6" i="1"/>
  <c r="I12" i="1" s="1"/>
  <c r="I6" i="1"/>
  <c r="H6" i="1"/>
  <c r="H7" i="1" s="1"/>
  <c r="C6" i="1"/>
  <c r="B6" i="1"/>
  <c r="C9" i="1" s="1"/>
  <c r="K5" i="1"/>
  <c r="D5" i="1"/>
  <c r="C5" i="1"/>
  <c r="E5" i="1" s="1"/>
  <c r="B5" i="1"/>
  <c r="K4" i="1"/>
  <c r="K6" i="1" s="1"/>
  <c r="E4" i="1"/>
  <c r="D4" i="1"/>
  <c r="D6" i="1" s="1"/>
  <c r="C4" i="1"/>
  <c r="B4" i="1"/>
  <c r="C12" i="1" l="1"/>
  <c r="C11" i="1"/>
  <c r="E6" i="1"/>
  <c r="C7" i="1" s="1"/>
  <c r="K20" i="1"/>
  <c r="H33" i="1"/>
  <c r="K33" i="1" s="1"/>
  <c r="I7" i="1"/>
  <c r="K7" i="1" s="1"/>
  <c r="I33" i="1"/>
  <c r="C35" i="1"/>
  <c r="C10" i="1"/>
  <c r="I24" i="1"/>
  <c r="I35" i="1"/>
  <c r="B33" i="1"/>
  <c r="E33" i="1" s="1"/>
  <c r="I10" i="1"/>
  <c r="C25" i="1"/>
  <c r="D33" i="1"/>
  <c r="I25" i="1"/>
  <c r="I11" i="1"/>
  <c r="B20" i="1"/>
  <c r="C37" i="1"/>
  <c r="J7" i="1"/>
  <c r="C20" i="1"/>
  <c r="I22" i="1"/>
  <c r="I37" i="1"/>
  <c r="J33" i="1"/>
  <c r="B7" i="1"/>
  <c r="E20" i="1" l="1"/>
  <c r="D7" i="1"/>
  <c r="E7" i="1" s="1"/>
</calcChain>
</file>

<file path=xl/sharedStrings.xml><?xml version="1.0" encoding="utf-8"?>
<sst xmlns="http://schemas.openxmlformats.org/spreadsheetml/2006/main" count="102" uniqueCount="36">
  <si>
    <t>鎌倉市地域別年齢3区分別人口</t>
  </si>
  <si>
    <t>令和3年12月31現在</t>
    <rPh sb="0" eb="1">
      <t>レイ</t>
    </rPh>
    <rPh sb="1" eb="2">
      <t>ワ</t>
    </rPh>
    <rPh sb="3" eb="4">
      <t>１０ネン</t>
    </rPh>
    <rPh sb="6" eb="7">
      <t>ガツ</t>
    </rPh>
    <rPh sb="9" eb="11">
      <t>ゲンザイ</t>
    </rPh>
    <phoneticPr fontId="3"/>
  </si>
  <si>
    <t>全市</t>
    <rPh sb="0" eb="2">
      <t>ゼンシ</t>
    </rPh>
    <phoneticPr fontId="3"/>
  </si>
  <si>
    <t>鎌倉地域</t>
    <rPh sb="0" eb="2">
      <t>カマクラ</t>
    </rPh>
    <rPh sb="2" eb="4">
      <t>チイキ</t>
    </rPh>
    <phoneticPr fontId="3"/>
  </si>
  <si>
    <t>住民基本台帳</t>
    <rPh sb="0" eb="2">
      <t>ジュウミン</t>
    </rPh>
    <rPh sb="2" eb="4">
      <t>キホン</t>
    </rPh>
    <rPh sb="4" eb="6">
      <t>ダイチョウ</t>
    </rPh>
    <phoneticPr fontId="3"/>
  </si>
  <si>
    <t>０～１４歳</t>
    <rPh sb="4" eb="5">
      <t>サイ</t>
    </rPh>
    <phoneticPr fontId="3"/>
  </si>
  <si>
    <t>１５～６４歳</t>
    <rPh sb="5" eb="6">
      <t>サイ</t>
    </rPh>
    <phoneticPr fontId="3"/>
  </si>
  <si>
    <t>６５歳以上</t>
    <rPh sb="2" eb="3">
      <t>サイ</t>
    </rPh>
    <rPh sb="3" eb="5">
      <t>イジョウ</t>
    </rPh>
    <phoneticPr fontId="3"/>
  </si>
  <si>
    <t>計</t>
    <rPh sb="0" eb="1">
      <t>ケイ</t>
    </rPh>
    <phoneticPr fontId="3"/>
  </si>
  <si>
    <t>(単位：人）</t>
    <rPh sb="1" eb="3">
      <t>タンイ</t>
    </rPh>
    <rPh sb="4" eb="5">
      <t>ヒト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</si>
  <si>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</si>
  <si>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</si>
  <si>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　０～１４歳…年少人口        （Ａ）</t>
    <rPh sb="5" eb="6">
      <t>サイ</t>
    </rPh>
    <rPh sb="7" eb="9">
      <t>ネンショウ</t>
    </rPh>
    <rPh sb="9" eb="11">
      <t>ジンコウ</t>
    </rPh>
    <phoneticPr fontId="3"/>
  </si>
  <si>
    <t>１５～６４歳…生産年齢人口  （Ｂ）</t>
    <rPh sb="5" eb="6">
      <t>サイ</t>
    </rPh>
    <rPh sb="7" eb="9">
      <t>セイサン</t>
    </rPh>
    <rPh sb="9" eb="11">
      <t>ネンレイ</t>
    </rPh>
    <rPh sb="11" eb="13">
      <t>ジンコウ</t>
    </rPh>
    <phoneticPr fontId="3"/>
  </si>
  <si>
    <t>構成比</t>
    <rPh sb="0" eb="3">
      <t>コウセイヒ</t>
    </rPh>
    <phoneticPr fontId="3"/>
  </si>
  <si>
    <t>６５歳以上 …老年人口        （Ｃ）</t>
    <rPh sb="2" eb="3">
      <t>サイ</t>
    </rPh>
    <rPh sb="3" eb="5">
      <t>イジョウ</t>
    </rPh>
    <rPh sb="7" eb="9">
      <t>ロウネン</t>
    </rPh>
    <rPh sb="9" eb="11">
      <t>ジンコウ</t>
    </rPh>
    <phoneticPr fontId="3"/>
  </si>
  <si>
    <t>従属人口指数</t>
    <rPh sb="0" eb="2">
      <t>ジュウゾク</t>
    </rPh>
    <rPh sb="2" eb="4">
      <t>ジンコウ</t>
    </rPh>
    <rPh sb="4" eb="6">
      <t>シスウ</t>
    </rPh>
    <phoneticPr fontId="3"/>
  </si>
  <si>
    <t>従属人口指数＝(Ａ＋Ｃ)÷Ｂ×１００</t>
    <rPh sb="0" eb="2">
      <t>ジュウゾク</t>
    </rPh>
    <rPh sb="2" eb="4">
      <t>ジンコウ</t>
    </rPh>
    <rPh sb="4" eb="6">
      <t>シスウ</t>
    </rPh>
    <phoneticPr fontId="3"/>
  </si>
  <si>
    <t>年少人口指数</t>
    <rPh sb="0" eb="2">
      <t>ネンショウ</t>
    </rPh>
    <rPh sb="2" eb="4">
      <t>ジンコウ</t>
    </rPh>
    <rPh sb="4" eb="6">
      <t>シスウ</t>
    </rPh>
    <phoneticPr fontId="3"/>
  </si>
  <si>
    <t>年少人口指数＝Ａ÷Ｂ×１００</t>
    <rPh sb="0" eb="2">
      <t>ネンショウ</t>
    </rPh>
    <rPh sb="2" eb="4">
      <t>ジンコウ</t>
    </rPh>
    <rPh sb="4" eb="6">
      <t>シスウ</t>
    </rPh>
    <phoneticPr fontId="3"/>
  </si>
  <si>
    <t>老年人口指数</t>
    <rPh sb="0" eb="2">
      <t>ロウネン</t>
    </rPh>
    <rPh sb="2" eb="4">
      <t>ジンコウ</t>
    </rPh>
    <rPh sb="4" eb="6">
      <t>シスウ</t>
    </rPh>
    <phoneticPr fontId="3"/>
  </si>
  <si>
    <t>老年人口指数＝Ｃ÷Ｂ×１００</t>
    <rPh sb="0" eb="2">
      <t>ロウネン</t>
    </rPh>
    <rPh sb="2" eb="4">
      <t>ジンコウ</t>
    </rPh>
    <rPh sb="4" eb="6">
      <t>シスウ</t>
    </rPh>
    <phoneticPr fontId="3"/>
  </si>
  <si>
    <t>老年化指数</t>
    <rPh sb="0" eb="2">
      <t>ロウネン</t>
    </rPh>
    <rPh sb="2" eb="3">
      <t>カ</t>
    </rPh>
    <rPh sb="3" eb="4">
      <t>シ</t>
    </rPh>
    <rPh sb="4" eb="5">
      <t>スウ</t>
    </rPh>
    <phoneticPr fontId="3"/>
  </si>
  <si>
    <t>老年化指数   ＝Ｃ÷Ａ×１００</t>
    <rPh sb="0" eb="2">
      <t>ロウネン</t>
    </rPh>
    <rPh sb="2" eb="3">
      <t>カ</t>
    </rPh>
    <rPh sb="3" eb="4">
      <t>シ</t>
    </rPh>
    <rPh sb="4" eb="5">
      <t>スウ</t>
    </rPh>
    <phoneticPr fontId="3"/>
  </si>
  <si>
    <t>世帯数</t>
    <rPh sb="0" eb="3">
      <t>セタイスウ</t>
    </rPh>
    <phoneticPr fontId="3"/>
  </si>
  <si>
    <t>腰越地域</t>
    <rPh sb="0" eb="2">
      <t>コシゴエ</t>
    </rPh>
    <rPh sb="2" eb="4">
      <t>チイキ</t>
    </rPh>
    <phoneticPr fontId="3"/>
  </si>
  <si>
    <t>深沢地域</t>
    <rPh sb="0" eb="2">
      <t>フカサワ</t>
    </rPh>
    <rPh sb="2" eb="4">
      <t>チイキ</t>
    </rPh>
    <phoneticPr fontId="3"/>
  </si>
  <si>
    <t>注：構成比は小数点以下第２位を四捨五入のため総数と内訳は一致しないことがあります。</t>
    <rPh sb="0" eb="1">
      <t>チュウ</t>
    </rPh>
    <rPh sb="2" eb="5">
      <t>コウセイヒ</t>
    </rPh>
    <rPh sb="6" eb="9">
      <t>ショウスウテン</t>
    </rPh>
    <rPh sb="9" eb="11">
      <t>イカ</t>
    </rPh>
    <rPh sb="11" eb="12">
      <t>ダイ</t>
    </rPh>
    <rPh sb="12" eb="14">
      <t>２イ</t>
    </rPh>
    <rPh sb="15" eb="19">
      <t>シシャゴニュウ</t>
    </rPh>
    <rPh sb="22" eb="24">
      <t>ソウスウ</t>
    </rPh>
    <rPh sb="25" eb="27">
      <t>ウチワケ</t>
    </rPh>
    <rPh sb="28" eb="30">
      <t>イッチ</t>
    </rPh>
    <phoneticPr fontId="3"/>
  </si>
  <si>
    <t>注：平成24年7月9日住民基本台帳法の</t>
    <rPh sb="0" eb="1">
      <t>チュウ</t>
    </rPh>
    <rPh sb="2" eb="4">
      <t>ヘイセイ</t>
    </rPh>
    <rPh sb="6" eb="7">
      <t>ネン</t>
    </rPh>
    <rPh sb="8" eb="9">
      <t>ガツ</t>
    </rPh>
    <rPh sb="10" eb="11">
      <t>ヒ</t>
    </rPh>
    <rPh sb="11" eb="13">
      <t>ジュウミン</t>
    </rPh>
    <rPh sb="13" eb="15">
      <t>キホン</t>
    </rPh>
    <rPh sb="15" eb="17">
      <t>ダイチョウ</t>
    </rPh>
    <rPh sb="17" eb="18">
      <t>ホウ</t>
    </rPh>
    <phoneticPr fontId="3"/>
  </si>
  <si>
    <t>改正により外国人も含まれております。</t>
    <rPh sb="0" eb="2">
      <t>カイセイ</t>
    </rPh>
    <rPh sb="5" eb="7">
      <t>ガイコク</t>
    </rPh>
    <rPh sb="7" eb="8">
      <t>ジン</t>
    </rPh>
    <rPh sb="9" eb="10">
      <t>フク</t>
    </rPh>
    <phoneticPr fontId="3"/>
  </si>
  <si>
    <t>大船地域</t>
    <rPh sb="0" eb="2">
      <t>オオフナ</t>
    </rPh>
    <rPh sb="2" eb="4">
      <t>チイキ</t>
    </rPh>
    <phoneticPr fontId="3"/>
  </si>
  <si>
    <t>玉縄地域</t>
    <rPh sb="0" eb="2">
      <t>タマナワ</t>
    </rPh>
    <rPh sb="2" eb="4">
      <t>チイキ</t>
    </rPh>
    <phoneticPr fontId="3"/>
  </si>
  <si>
    <t>注：台二丁目～五丁目・台未表示は</t>
    <rPh sb="0" eb="1">
      <t>チュウ</t>
    </rPh>
    <rPh sb="2" eb="3">
      <t>ダイ</t>
    </rPh>
    <rPh sb="3" eb="6">
      <t>２チョウメ</t>
    </rPh>
    <rPh sb="7" eb="10">
      <t>５チョウメ</t>
    </rPh>
    <rPh sb="11" eb="12">
      <t>ダイ</t>
    </rPh>
    <rPh sb="12" eb="13">
      <t>ミ</t>
    </rPh>
    <rPh sb="13" eb="15">
      <t>ヒョウジ</t>
    </rPh>
    <phoneticPr fontId="3"/>
  </si>
  <si>
    <t>大船地域です。</t>
    <rPh sb="0" eb="2">
      <t>オオフナ</t>
    </rPh>
    <rPh sb="2" eb="4">
      <t>チイキ</t>
    </rPh>
    <phoneticPr fontId="3"/>
  </si>
  <si>
    <t>台一丁目は玉縄地域です。</t>
    <rPh sb="0" eb="1">
      <t>ダイ</t>
    </rPh>
    <rPh sb="1" eb="4">
      <t>１チョウメ</t>
    </rPh>
    <rPh sb="5" eb="7">
      <t>タマナワ</t>
    </rPh>
    <rPh sb="7" eb="9">
      <t>チイキ</t>
    </rPh>
    <phoneticPr fontId="3"/>
  </si>
  <si>
    <t>総務課統計担当作成</t>
    <rPh sb="0" eb="3">
      <t>ソウムカ</t>
    </rPh>
    <rPh sb="3" eb="5">
      <t>トウケイ</t>
    </rPh>
    <rPh sb="5" eb="7">
      <t>タントウ</t>
    </rPh>
    <rPh sb="7" eb="9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</si>
</sst>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8" fontId="1" fillId="0" borderId="2" xfId="1" applyFont="1" applyBorder="1"/>
    <xf numFmtId="38" fontId="1" fillId="0" borderId="1" xfId="1" applyFont="1" applyBorder="1"/>
    <xf numFmtId="0" fontId="0" fillId="0" borderId="0" xfId="0" applyBorder="1"/>
    <xf numFmtId="0" fontId="0" fillId="0" borderId="3" xfId="0" applyBorder="1" applyAlignment="1">
      <alignment horizontal="center"/>
    </xf>
    <xf numFmtId="176" fontId="1" fillId="0" borderId="3" xfId="2" applyNumberFormat="1" applyFont="1" applyBorder="1"/>
    <xf numFmtId="176" fontId="0" fillId="0" borderId="2" xfId="0" applyNumberFormat="1" applyBorder="1"/>
    <xf numFmtId="176" fontId="1" fillId="0" borderId="1" xfId="2" applyNumberFormat="1" applyFont="1" applyBorder="1"/>
    <xf numFmtId="176" fontId="0" fillId="0" borderId="1" xfId="0" applyNumberFormat="1" applyBorder="1"/>
    <xf numFmtId="9" fontId="1" fillId="0" borderId="1" xfId="2" applyFont="1" applyBorder="1"/>
    <xf numFmtId="177" fontId="1" fillId="0" borderId="1" xfId="2" applyNumberFormat="1" applyFont="1" applyBorder="1"/>
    <xf numFmtId="177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38" fontId="1" fillId="2" borderId="6" xfId="1" applyFont="1" applyFill="1" applyBorder="1"/>
    <xf numFmtId="0" fontId="0" fillId="0" borderId="7" xfId="0" applyBorder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8D5C-91B8-4736-BD94-74716CCA159E}">
  <dimension ref="A1:O39"/>
  <sheetViews>
    <sheetView tabSelected="1" workbookViewId="0">
      <selection activeCell="E12" sqref="E12"/>
    </sheetView>
  </sheetViews>
  <sheetFormatPr defaultRowHeight="13.5"/>
  <cols>
    <col min="1" max="1" width="6.625" customWidth="1"/>
    <col min="2" max="5" width="10.125" customWidth="1"/>
    <col min="6" max="6" width="3.625" customWidth="1"/>
    <col min="7" max="7" width="6.625" customWidth="1"/>
    <col min="8" max="11" width="10.125" customWidth="1"/>
    <col min="12" max="12" width="1.5" customWidth="1"/>
    <col min="15" max="15" width="13.625" customWidth="1"/>
    <col min="257" max="257" width="6.625" customWidth="1"/>
    <col min="258" max="261" width="10.125" customWidth="1"/>
    <col min="262" max="262" width="3.625" customWidth="1"/>
    <col min="263" max="263" width="6.625" customWidth="1"/>
    <col min="264" max="267" width="10.125" customWidth="1"/>
    <col min="268" max="268" width="1.5" customWidth="1"/>
    <col min="271" max="271" width="13.625" customWidth="1"/>
    <col min="513" max="513" width="6.625" customWidth="1"/>
    <col min="514" max="517" width="10.125" customWidth="1"/>
    <col min="518" max="518" width="3.625" customWidth="1"/>
    <col min="519" max="519" width="6.625" customWidth="1"/>
    <col min="520" max="523" width="10.125" customWidth="1"/>
    <col min="524" max="524" width="1.5" customWidth="1"/>
    <col min="527" max="527" width="13.625" customWidth="1"/>
    <col min="769" max="769" width="6.625" customWidth="1"/>
    <col min="770" max="773" width="10.125" customWidth="1"/>
    <col min="774" max="774" width="3.625" customWidth="1"/>
    <col min="775" max="775" width="6.625" customWidth="1"/>
    <col min="776" max="779" width="10.125" customWidth="1"/>
    <col min="780" max="780" width="1.5" customWidth="1"/>
    <col min="783" max="783" width="13.625" customWidth="1"/>
    <col min="1025" max="1025" width="6.625" customWidth="1"/>
    <col min="1026" max="1029" width="10.125" customWidth="1"/>
    <col min="1030" max="1030" width="3.625" customWidth="1"/>
    <col min="1031" max="1031" width="6.625" customWidth="1"/>
    <col min="1032" max="1035" width="10.125" customWidth="1"/>
    <col min="1036" max="1036" width="1.5" customWidth="1"/>
    <col min="1039" max="1039" width="13.625" customWidth="1"/>
    <col min="1281" max="1281" width="6.625" customWidth="1"/>
    <col min="1282" max="1285" width="10.125" customWidth="1"/>
    <col min="1286" max="1286" width="3.625" customWidth="1"/>
    <col min="1287" max="1287" width="6.625" customWidth="1"/>
    <col min="1288" max="1291" width="10.125" customWidth="1"/>
    <col min="1292" max="1292" width="1.5" customWidth="1"/>
    <col min="1295" max="1295" width="13.625" customWidth="1"/>
    <col min="1537" max="1537" width="6.625" customWidth="1"/>
    <col min="1538" max="1541" width="10.125" customWidth="1"/>
    <col min="1542" max="1542" width="3.625" customWidth="1"/>
    <col min="1543" max="1543" width="6.625" customWidth="1"/>
    <col min="1544" max="1547" width="10.125" customWidth="1"/>
    <col min="1548" max="1548" width="1.5" customWidth="1"/>
    <col min="1551" max="1551" width="13.625" customWidth="1"/>
    <col min="1793" max="1793" width="6.625" customWidth="1"/>
    <col min="1794" max="1797" width="10.125" customWidth="1"/>
    <col min="1798" max="1798" width="3.625" customWidth="1"/>
    <col min="1799" max="1799" width="6.625" customWidth="1"/>
    <col min="1800" max="1803" width="10.125" customWidth="1"/>
    <col min="1804" max="1804" width="1.5" customWidth="1"/>
    <col min="1807" max="1807" width="13.625" customWidth="1"/>
    <col min="2049" max="2049" width="6.625" customWidth="1"/>
    <col min="2050" max="2053" width="10.125" customWidth="1"/>
    <col min="2054" max="2054" width="3.625" customWidth="1"/>
    <col min="2055" max="2055" width="6.625" customWidth="1"/>
    <col min="2056" max="2059" width="10.125" customWidth="1"/>
    <col min="2060" max="2060" width="1.5" customWidth="1"/>
    <col min="2063" max="2063" width="13.625" customWidth="1"/>
    <col min="2305" max="2305" width="6.625" customWidth="1"/>
    <col min="2306" max="2309" width="10.125" customWidth="1"/>
    <col min="2310" max="2310" width="3.625" customWidth="1"/>
    <col min="2311" max="2311" width="6.625" customWidth="1"/>
    <col min="2312" max="2315" width="10.125" customWidth="1"/>
    <col min="2316" max="2316" width="1.5" customWidth="1"/>
    <col min="2319" max="2319" width="13.625" customWidth="1"/>
    <col min="2561" max="2561" width="6.625" customWidth="1"/>
    <col min="2562" max="2565" width="10.125" customWidth="1"/>
    <col min="2566" max="2566" width="3.625" customWidth="1"/>
    <col min="2567" max="2567" width="6.625" customWidth="1"/>
    <col min="2568" max="2571" width="10.125" customWidth="1"/>
    <col min="2572" max="2572" width="1.5" customWidth="1"/>
    <col min="2575" max="2575" width="13.625" customWidth="1"/>
    <col min="2817" max="2817" width="6.625" customWidth="1"/>
    <col min="2818" max="2821" width="10.125" customWidth="1"/>
    <col min="2822" max="2822" width="3.625" customWidth="1"/>
    <col min="2823" max="2823" width="6.625" customWidth="1"/>
    <col min="2824" max="2827" width="10.125" customWidth="1"/>
    <col min="2828" max="2828" width="1.5" customWidth="1"/>
    <col min="2831" max="2831" width="13.625" customWidth="1"/>
    <col min="3073" max="3073" width="6.625" customWidth="1"/>
    <col min="3074" max="3077" width="10.125" customWidth="1"/>
    <col min="3078" max="3078" width="3.625" customWidth="1"/>
    <col min="3079" max="3079" width="6.625" customWidth="1"/>
    <col min="3080" max="3083" width="10.125" customWidth="1"/>
    <col min="3084" max="3084" width="1.5" customWidth="1"/>
    <col min="3087" max="3087" width="13.625" customWidth="1"/>
    <col min="3329" max="3329" width="6.625" customWidth="1"/>
    <col min="3330" max="3333" width="10.125" customWidth="1"/>
    <col min="3334" max="3334" width="3.625" customWidth="1"/>
    <col min="3335" max="3335" width="6.625" customWidth="1"/>
    <col min="3336" max="3339" width="10.125" customWidth="1"/>
    <col min="3340" max="3340" width="1.5" customWidth="1"/>
    <col min="3343" max="3343" width="13.625" customWidth="1"/>
    <col min="3585" max="3585" width="6.625" customWidth="1"/>
    <col min="3586" max="3589" width="10.125" customWidth="1"/>
    <col min="3590" max="3590" width="3.625" customWidth="1"/>
    <col min="3591" max="3591" width="6.625" customWidth="1"/>
    <col min="3592" max="3595" width="10.125" customWidth="1"/>
    <col min="3596" max="3596" width="1.5" customWidth="1"/>
    <col min="3599" max="3599" width="13.625" customWidth="1"/>
    <col min="3841" max="3841" width="6.625" customWidth="1"/>
    <col min="3842" max="3845" width="10.125" customWidth="1"/>
    <col min="3846" max="3846" width="3.625" customWidth="1"/>
    <col min="3847" max="3847" width="6.625" customWidth="1"/>
    <col min="3848" max="3851" width="10.125" customWidth="1"/>
    <col min="3852" max="3852" width="1.5" customWidth="1"/>
    <col min="3855" max="3855" width="13.625" customWidth="1"/>
    <col min="4097" max="4097" width="6.625" customWidth="1"/>
    <col min="4098" max="4101" width="10.125" customWidth="1"/>
    <col min="4102" max="4102" width="3.625" customWidth="1"/>
    <col min="4103" max="4103" width="6.625" customWidth="1"/>
    <col min="4104" max="4107" width="10.125" customWidth="1"/>
    <col min="4108" max="4108" width="1.5" customWidth="1"/>
    <col min="4111" max="4111" width="13.625" customWidth="1"/>
    <col min="4353" max="4353" width="6.625" customWidth="1"/>
    <col min="4354" max="4357" width="10.125" customWidth="1"/>
    <col min="4358" max="4358" width="3.625" customWidth="1"/>
    <col min="4359" max="4359" width="6.625" customWidth="1"/>
    <col min="4360" max="4363" width="10.125" customWidth="1"/>
    <col min="4364" max="4364" width="1.5" customWidth="1"/>
    <col min="4367" max="4367" width="13.625" customWidth="1"/>
    <col min="4609" max="4609" width="6.625" customWidth="1"/>
    <col min="4610" max="4613" width="10.125" customWidth="1"/>
    <col min="4614" max="4614" width="3.625" customWidth="1"/>
    <col min="4615" max="4615" width="6.625" customWidth="1"/>
    <col min="4616" max="4619" width="10.125" customWidth="1"/>
    <col min="4620" max="4620" width="1.5" customWidth="1"/>
    <col min="4623" max="4623" width="13.625" customWidth="1"/>
    <col min="4865" max="4865" width="6.625" customWidth="1"/>
    <col min="4866" max="4869" width="10.125" customWidth="1"/>
    <col min="4870" max="4870" width="3.625" customWidth="1"/>
    <col min="4871" max="4871" width="6.625" customWidth="1"/>
    <col min="4872" max="4875" width="10.125" customWidth="1"/>
    <col min="4876" max="4876" width="1.5" customWidth="1"/>
    <col min="4879" max="4879" width="13.625" customWidth="1"/>
    <col min="5121" max="5121" width="6.625" customWidth="1"/>
    <col min="5122" max="5125" width="10.125" customWidth="1"/>
    <col min="5126" max="5126" width="3.625" customWidth="1"/>
    <col min="5127" max="5127" width="6.625" customWidth="1"/>
    <col min="5128" max="5131" width="10.125" customWidth="1"/>
    <col min="5132" max="5132" width="1.5" customWidth="1"/>
    <col min="5135" max="5135" width="13.625" customWidth="1"/>
    <col min="5377" max="5377" width="6.625" customWidth="1"/>
    <col min="5378" max="5381" width="10.125" customWidth="1"/>
    <col min="5382" max="5382" width="3.625" customWidth="1"/>
    <col min="5383" max="5383" width="6.625" customWidth="1"/>
    <col min="5384" max="5387" width="10.125" customWidth="1"/>
    <col min="5388" max="5388" width="1.5" customWidth="1"/>
    <col min="5391" max="5391" width="13.625" customWidth="1"/>
    <col min="5633" max="5633" width="6.625" customWidth="1"/>
    <col min="5634" max="5637" width="10.125" customWidth="1"/>
    <col min="5638" max="5638" width="3.625" customWidth="1"/>
    <col min="5639" max="5639" width="6.625" customWidth="1"/>
    <col min="5640" max="5643" width="10.125" customWidth="1"/>
    <col min="5644" max="5644" width="1.5" customWidth="1"/>
    <col min="5647" max="5647" width="13.625" customWidth="1"/>
    <col min="5889" max="5889" width="6.625" customWidth="1"/>
    <col min="5890" max="5893" width="10.125" customWidth="1"/>
    <col min="5894" max="5894" width="3.625" customWidth="1"/>
    <col min="5895" max="5895" width="6.625" customWidth="1"/>
    <col min="5896" max="5899" width="10.125" customWidth="1"/>
    <col min="5900" max="5900" width="1.5" customWidth="1"/>
    <col min="5903" max="5903" width="13.625" customWidth="1"/>
    <col min="6145" max="6145" width="6.625" customWidth="1"/>
    <col min="6146" max="6149" width="10.125" customWidth="1"/>
    <col min="6150" max="6150" width="3.625" customWidth="1"/>
    <col min="6151" max="6151" width="6.625" customWidth="1"/>
    <col min="6152" max="6155" width="10.125" customWidth="1"/>
    <col min="6156" max="6156" width="1.5" customWidth="1"/>
    <col min="6159" max="6159" width="13.625" customWidth="1"/>
    <col min="6401" max="6401" width="6.625" customWidth="1"/>
    <col min="6402" max="6405" width="10.125" customWidth="1"/>
    <col min="6406" max="6406" width="3.625" customWidth="1"/>
    <col min="6407" max="6407" width="6.625" customWidth="1"/>
    <col min="6408" max="6411" width="10.125" customWidth="1"/>
    <col min="6412" max="6412" width="1.5" customWidth="1"/>
    <col min="6415" max="6415" width="13.625" customWidth="1"/>
    <col min="6657" max="6657" width="6.625" customWidth="1"/>
    <col min="6658" max="6661" width="10.125" customWidth="1"/>
    <col min="6662" max="6662" width="3.625" customWidth="1"/>
    <col min="6663" max="6663" width="6.625" customWidth="1"/>
    <col min="6664" max="6667" width="10.125" customWidth="1"/>
    <col min="6668" max="6668" width="1.5" customWidth="1"/>
    <col min="6671" max="6671" width="13.625" customWidth="1"/>
    <col min="6913" max="6913" width="6.625" customWidth="1"/>
    <col min="6914" max="6917" width="10.125" customWidth="1"/>
    <col min="6918" max="6918" width="3.625" customWidth="1"/>
    <col min="6919" max="6919" width="6.625" customWidth="1"/>
    <col min="6920" max="6923" width="10.125" customWidth="1"/>
    <col min="6924" max="6924" width="1.5" customWidth="1"/>
    <col min="6927" max="6927" width="13.625" customWidth="1"/>
    <col min="7169" max="7169" width="6.625" customWidth="1"/>
    <col min="7170" max="7173" width="10.125" customWidth="1"/>
    <col min="7174" max="7174" width="3.625" customWidth="1"/>
    <col min="7175" max="7175" width="6.625" customWidth="1"/>
    <col min="7176" max="7179" width="10.125" customWidth="1"/>
    <col min="7180" max="7180" width="1.5" customWidth="1"/>
    <col min="7183" max="7183" width="13.625" customWidth="1"/>
    <col min="7425" max="7425" width="6.625" customWidth="1"/>
    <col min="7426" max="7429" width="10.125" customWidth="1"/>
    <col min="7430" max="7430" width="3.625" customWidth="1"/>
    <col min="7431" max="7431" width="6.625" customWidth="1"/>
    <col min="7432" max="7435" width="10.125" customWidth="1"/>
    <col min="7436" max="7436" width="1.5" customWidth="1"/>
    <col min="7439" max="7439" width="13.625" customWidth="1"/>
    <col min="7681" max="7681" width="6.625" customWidth="1"/>
    <col min="7682" max="7685" width="10.125" customWidth="1"/>
    <col min="7686" max="7686" width="3.625" customWidth="1"/>
    <col min="7687" max="7687" width="6.625" customWidth="1"/>
    <col min="7688" max="7691" width="10.125" customWidth="1"/>
    <col min="7692" max="7692" width="1.5" customWidth="1"/>
    <col min="7695" max="7695" width="13.625" customWidth="1"/>
    <col min="7937" max="7937" width="6.625" customWidth="1"/>
    <col min="7938" max="7941" width="10.125" customWidth="1"/>
    <col min="7942" max="7942" width="3.625" customWidth="1"/>
    <col min="7943" max="7943" width="6.625" customWidth="1"/>
    <col min="7944" max="7947" width="10.125" customWidth="1"/>
    <col min="7948" max="7948" width="1.5" customWidth="1"/>
    <col min="7951" max="7951" width="13.625" customWidth="1"/>
    <col min="8193" max="8193" width="6.625" customWidth="1"/>
    <col min="8194" max="8197" width="10.125" customWidth="1"/>
    <col min="8198" max="8198" width="3.625" customWidth="1"/>
    <col min="8199" max="8199" width="6.625" customWidth="1"/>
    <col min="8200" max="8203" width="10.125" customWidth="1"/>
    <col min="8204" max="8204" width="1.5" customWidth="1"/>
    <col min="8207" max="8207" width="13.625" customWidth="1"/>
    <col min="8449" max="8449" width="6.625" customWidth="1"/>
    <col min="8450" max="8453" width="10.125" customWidth="1"/>
    <col min="8454" max="8454" width="3.625" customWidth="1"/>
    <col min="8455" max="8455" width="6.625" customWidth="1"/>
    <col min="8456" max="8459" width="10.125" customWidth="1"/>
    <col min="8460" max="8460" width="1.5" customWidth="1"/>
    <col min="8463" max="8463" width="13.625" customWidth="1"/>
    <col min="8705" max="8705" width="6.625" customWidth="1"/>
    <col min="8706" max="8709" width="10.125" customWidth="1"/>
    <col min="8710" max="8710" width="3.625" customWidth="1"/>
    <col min="8711" max="8711" width="6.625" customWidth="1"/>
    <col min="8712" max="8715" width="10.125" customWidth="1"/>
    <col min="8716" max="8716" width="1.5" customWidth="1"/>
    <col min="8719" max="8719" width="13.625" customWidth="1"/>
    <col min="8961" max="8961" width="6.625" customWidth="1"/>
    <col min="8962" max="8965" width="10.125" customWidth="1"/>
    <col min="8966" max="8966" width="3.625" customWidth="1"/>
    <col min="8967" max="8967" width="6.625" customWidth="1"/>
    <col min="8968" max="8971" width="10.125" customWidth="1"/>
    <col min="8972" max="8972" width="1.5" customWidth="1"/>
    <col min="8975" max="8975" width="13.625" customWidth="1"/>
    <col min="9217" max="9217" width="6.625" customWidth="1"/>
    <col min="9218" max="9221" width="10.125" customWidth="1"/>
    <col min="9222" max="9222" width="3.625" customWidth="1"/>
    <col min="9223" max="9223" width="6.625" customWidth="1"/>
    <col min="9224" max="9227" width="10.125" customWidth="1"/>
    <col min="9228" max="9228" width="1.5" customWidth="1"/>
    <col min="9231" max="9231" width="13.625" customWidth="1"/>
    <col min="9473" max="9473" width="6.625" customWidth="1"/>
    <col min="9474" max="9477" width="10.125" customWidth="1"/>
    <col min="9478" max="9478" width="3.625" customWidth="1"/>
    <col min="9479" max="9479" width="6.625" customWidth="1"/>
    <col min="9480" max="9483" width="10.125" customWidth="1"/>
    <col min="9484" max="9484" width="1.5" customWidth="1"/>
    <col min="9487" max="9487" width="13.625" customWidth="1"/>
    <col min="9729" max="9729" width="6.625" customWidth="1"/>
    <col min="9730" max="9733" width="10.125" customWidth="1"/>
    <col min="9734" max="9734" width="3.625" customWidth="1"/>
    <col min="9735" max="9735" width="6.625" customWidth="1"/>
    <col min="9736" max="9739" width="10.125" customWidth="1"/>
    <col min="9740" max="9740" width="1.5" customWidth="1"/>
    <col min="9743" max="9743" width="13.625" customWidth="1"/>
    <col min="9985" max="9985" width="6.625" customWidth="1"/>
    <col min="9986" max="9989" width="10.125" customWidth="1"/>
    <col min="9990" max="9990" width="3.625" customWidth="1"/>
    <col min="9991" max="9991" width="6.625" customWidth="1"/>
    <col min="9992" max="9995" width="10.125" customWidth="1"/>
    <col min="9996" max="9996" width="1.5" customWidth="1"/>
    <col min="9999" max="9999" width="13.625" customWidth="1"/>
    <col min="10241" max="10241" width="6.625" customWidth="1"/>
    <col min="10242" max="10245" width="10.125" customWidth="1"/>
    <col min="10246" max="10246" width="3.625" customWidth="1"/>
    <col min="10247" max="10247" width="6.625" customWidth="1"/>
    <col min="10248" max="10251" width="10.125" customWidth="1"/>
    <col min="10252" max="10252" width="1.5" customWidth="1"/>
    <col min="10255" max="10255" width="13.625" customWidth="1"/>
    <col min="10497" max="10497" width="6.625" customWidth="1"/>
    <col min="10498" max="10501" width="10.125" customWidth="1"/>
    <col min="10502" max="10502" width="3.625" customWidth="1"/>
    <col min="10503" max="10503" width="6.625" customWidth="1"/>
    <col min="10504" max="10507" width="10.125" customWidth="1"/>
    <col min="10508" max="10508" width="1.5" customWidth="1"/>
    <col min="10511" max="10511" width="13.625" customWidth="1"/>
    <col min="10753" max="10753" width="6.625" customWidth="1"/>
    <col min="10754" max="10757" width="10.125" customWidth="1"/>
    <col min="10758" max="10758" width="3.625" customWidth="1"/>
    <col min="10759" max="10759" width="6.625" customWidth="1"/>
    <col min="10760" max="10763" width="10.125" customWidth="1"/>
    <col min="10764" max="10764" width="1.5" customWidth="1"/>
    <col min="10767" max="10767" width="13.625" customWidth="1"/>
    <col min="11009" max="11009" width="6.625" customWidth="1"/>
    <col min="11010" max="11013" width="10.125" customWidth="1"/>
    <col min="11014" max="11014" width="3.625" customWidth="1"/>
    <col min="11015" max="11015" width="6.625" customWidth="1"/>
    <col min="11016" max="11019" width="10.125" customWidth="1"/>
    <col min="11020" max="11020" width="1.5" customWidth="1"/>
    <col min="11023" max="11023" width="13.625" customWidth="1"/>
    <col min="11265" max="11265" width="6.625" customWidth="1"/>
    <col min="11266" max="11269" width="10.125" customWidth="1"/>
    <col min="11270" max="11270" width="3.625" customWidth="1"/>
    <col min="11271" max="11271" width="6.625" customWidth="1"/>
    <col min="11272" max="11275" width="10.125" customWidth="1"/>
    <col min="11276" max="11276" width="1.5" customWidth="1"/>
    <col min="11279" max="11279" width="13.625" customWidth="1"/>
    <col min="11521" max="11521" width="6.625" customWidth="1"/>
    <col min="11522" max="11525" width="10.125" customWidth="1"/>
    <col min="11526" max="11526" width="3.625" customWidth="1"/>
    <col min="11527" max="11527" width="6.625" customWidth="1"/>
    <col min="11528" max="11531" width="10.125" customWidth="1"/>
    <col min="11532" max="11532" width="1.5" customWidth="1"/>
    <col min="11535" max="11535" width="13.625" customWidth="1"/>
    <col min="11777" max="11777" width="6.625" customWidth="1"/>
    <col min="11778" max="11781" width="10.125" customWidth="1"/>
    <col min="11782" max="11782" width="3.625" customWidth="1"/>
    <col min="11783" max="11783" width="6.625" customWidth="1"/>
    <col min="11784" max="11787" width="10.125" customWidth="1"/>
    <col min="11788" max="11788" width="1.5" customWidth="1"/>
    <col min="11791" max="11791" width="13.625" customWidth="1"/>
    <col min="12033" max="12033" width="6.625" customWidth="1"/>
    <col min="12034" max="12037" width="10.125" customWidth="1"/>
    <col min="12038" max="12038" width="3.625" customWidth="1"/>
    <col min="12039" max="12039" width="6.625" customWidth="1"/>
    <col min="12040" max="12043" width="10.125" customWidth="1"/>
    <col min="12044" max="12044" width="1.5" customWidth="1"/>
    <col min="12047" max="12047" width="13.625" customWidth="1"/>
    <col min="12289" max="12289" width="6.625" customWidth="1"/>
    <col min="12290" max="12293" width="10.125" customWidth="1"/>
    <col min="12294" max="12294" width="3.625" customWidth="1"/>
    <col min="12295" max="12295" width="6.625" customWidth="1"/>
    <col min="12296" max="12299" width="10.125" customWidth="1"/>
    <col min="12300" max="12300" width="1.5" customWidth="1"/>
    <col min="12303" max="12303" width="13.625" customWidth="1"/>
    <col min="12545" max="12545" width="6.625" customWidth="1"/>
    <col min="12546" max="12549" width="10.125" customWidth="1"/>
    <col min="12550" max="12550" width="3.625" customWidth="1"/>
    <col min="12551" max="12551" width="6.625" customWidth="1"/>
    <col min="12552" max="12555" width="10.125" customWidth="1"/>
    <col min="12556" max="12556" width="1.5" customWidth="1"/>
    <col min="12559" max="12559" width="13.625" customWidth="1"/>
    <col min="12801" max="12801" width="6.625" customWidth="1"/>
    <col min="12802" max="12805" width="10.125" customWidth="1"/>
    <col min="12806" max="12806" width="3.625" customWidth="1"/>
    <col min="12807" max="12807" width="6.625" customWidth="1"/>
    <col min="12808" max="12811" width="10.125" customWidth="1"/>
    <col min="12812" max="12812" width="1.5" customWidth="1"/>
    <col min="12815" max="12815" width="13.625" customWidth="1"/>
    <col min="13057" max="13057" width="6.625" customWidth="1"/>
    <col min="13058" max="13061" width="10.125" customWidth="1"/>
    <col min="13062" max="13062" width="3.625" customWidth="1"/>
    <col min="13063" max="13063" width="6.625" customWidth="1"/>
    <col min="13064" max="13067" width="10.125" customWidth="1"/>
    <col min="13068" max="13068" width="1.5" customWidth="1"/>
    <col min="13071" max="13071" width="13.625" customWidth="1"/>
    <col min="13313" max="13313" width="6.625" customWidth="1"/>
    <col min="13314" max="13317" width="10.125" customWidth="1"/>
    <col min="13318" max="13318" width="3.625" customWidth="1"/>
    <col min="13319" max="13319" width="6.625" customWidth="1"/>
    <col min="13320" max="13323" width="10.125" customWidth="1"/>
    <col min="13324" max="13324" width="1.5" customWidth="1"/>
    <col min="13327" max="13327" width="13.625" customWidth="1"/>
    <col min="13569" max="13569" width="6.625" customWidth="1"/>
    <col min="13570" max="13573" width="10.125" customWidth="1"/>
    <col min="13574" max="13574" width="3.625" customWidth="1"/>
    <col min="13575" max="13575" width="6.625" customWidth="1"/>
    <col min="13576" max="13579" width="10.125" customWidth="1"/>
    <col min="13580" max="13580" width="1.5" customWidth="1"/>
    <col min="13583" max="13583" width="13.625" customWidth="1"/>
    <col min="13825" max="13825" width="6.625" customWidth="1"/>
    <col min="13826" max="13829" width="10.125" customWidth="1"/>
    <col min="13830" max="13830" width="3.625" customWidth="1"/>
    <col min="13831" max="13831" width="6.625" customWidth="1"/>
    <col min="13832" max="13835" width="10.125" customWidth="1"/>
    <col min="13836" max="13836" width="1.5" customWidth="1"/>
    <col min="13839" max="13839" width="13.625" customWidth="1"/>
    <col min="14081" max="14081" width="6.625" customWidth="1"/>
    <col min="14082" max="14085" width="10.125" customWidth="1"/>
    <col min="14086" max="14086" width="3.625" customWidth="1"/>
    <col min="14087" max="14087" width="6.625" customWidth="1"/>
    <col min="14088" max="14091" width="10.125" customWidth="1"/>
    <col min="14092" max="14092" width="1.5" customWidth="1"/>
    <col min="14095" max="14095" width="13.625" customWidth="1"/>
    <col min="14337" max="14337" width="6.625" customWidth="1"/>
    <col min="14338" max="14341" width="10.125" customWidth="1"/>
    <col min="14342" max="14342" width="3.625" customWidth="1"/>
    <col min="14343" max="14343" width="6.625" customWidth="1"/>
    <col min="14344" max="14347" width="10.125" customWidth="1"/>
    <col min="14348" max="14348" width="1.5" customWidth="1"/>
    <col min="14351" max="14351" width="13.625" customWidth="1"/>
    <col min="14593" max="14593" width="6.625" customWidth="1"/>
    <col min="14594" max="14597" width="10.125" customWidth="1"/>
    <col min="14598" max="14598" width="3.625" customWidth="1"/>
    <col min="14599" max="14599" width="6.625" customWidth="1"/>
    <col min="14600" max="14603" width="10.125" customWidth="1"/>
    <col min="14604" max="14604" width="1.5" customWidth="1"/>
    <col min="14607" max="14607" width="13.625" customWidth="1"/>
    <col min="14849" max="14849" width="6.625" customWidth="1"/>
    <col min="14850" max="14853" width="10.125" customWidth="1"/>
    <col min="14854" max="14854" width="3.625" customWidth="1"/>
    <col min="14855" max="14855" width="6.625" customWidth="1"/>
    <col min="14856" max="14859" width="10.125" customWidth="1"/>
    <col min="14860" max="14860" width="1.5" customWidth="1"/>
    <col min="14863" max="14863" width="13.625" customWidth="1"/>
    <col min="15105" max="15105" width="6.625" customWidth="1"/>
    <col min="15106" max="15109" width="10.125" customWidth="1"/>
    <col min="15110" max="15110" width="3.625" customWidth="1"/>
    <col min="15111" max="15111" width="6.625" customWidth="1"/>
    <col min="15112" max="15115" width="10.125" customWidth="1"/>
    <col min="15116" max="15116" width="1.5" customWidth="1"/>
    <col min="15119" max="15119" width="13.625" customWidth="1"/>
    <col min="15361" max="15361" width="6.625" customWidth="1"/>
    <col min="15362" max="15365" width="10.125" customWidth="1"/>
    <col min="15366" max="15366" width="3.625" customWidth="1"/>
    <col min="15367" max="15367" width="6.625" customWidth="1"/>
    <col min="15368" max="15371" width="10.125" customWidth="1"/>
    <col min="15372" max="15372" width="1.5" customWidth="1"/>
    <col min="15375" max="15375" width="13.625" customWidth="1"/>
    <col min="15617" max="15617" width="6.625" customWidth="1"/>
    <col min="15618" max="15621" width="10.125" customWidth="1"/>
    <col min="15622" max="15622" width="3.625" customWidth="1"/>
    <col min="15623" max="15623" width="6.625" customWidth="1"/>
    <col min="15624" max="15627" width="10.125" customWidth="1"/>
    <col min="15628" max="15628" width="1.5" customWidth="1"/>
    <col min="15631" max="15631" width="13.625" customWidth="1"/>
    <col min="15873" max="15873" width="6.625" customWidth="1"/>
    <col min="15874" max="15877" width="10.125" customWidth="1"/>
    <col min="15878" max="15878" width="3.625" customWidth="1"/>
    <col min="15879" max="15879" width="6.625" customWidth="1"/>
    <col min="15880" max="15883" width="10.125" customWidth="1"/>
    <col min="15884" max="15884" width="1.5" customWidth="1"/>
    <col min="15887" max="15887" width="13.625" customWidth="1"/>
    <col min="16129" max="16129" width="6.625" customWidth="1"/>
    <col min="16130" max="16133" width="10.125" customWidth="1"/>
    <col min="16134" max="16134" width="3.625" customWidth="1"/>
    <col min="16135" max="16135" width="6.625" customWidth="1"/>
    <col min="16136" max="16139" width="10.125" customWidth="1"/>
    <col min="16140" max="16140" width="1.5" customWidth="1"/>
    <col min="16143" max="16143" width="13.625" customWidth="1"/>
  </cols>
  <sheetData>
    <row r="1" spans="1:15" ht="17.25">
      <c r="A1" s="1" t="s">
        <v>0</v>
      </c>
      <c r="M1" s="2" t="s">
        <v>1</v>
      </c>
    </row>
    <row r="2" spans="1:15">
      <c r="A2" t="s">
        <v>2</v>
      </c>
      <c r="G2" t="s">
        <v>3</v>
      </c>
      <c r="M2" t="s">
        <v>4</v>
      </c>
    </row>
    <row r="3" spans="1:15">
      <c r="A3" s="3"/>
      <c r="B3" s="4" t="s">
        <v>5</v>
      </c>
      <c r="C3" s="4" t="s">
        <v>6</v>
      </c>
      <c r="D3" s="4" t="s">
        <v>7</v>
      </c>
      <c r="E3" s="4" t="s">
        <v>8</v>
      </c>
      <c r="F3" s="5"/>
      <c r="G3" s="4"/>
      <c r="H3" s="4" t="s">
        <v>5</v>
      </c>
      <c r="I3" s="4" t="s">
        <v>6</v>
      </c>
      <c r="J3" s="4" t="s">
        <v>7</v>
      </c>
      <c r="K3" s="4" t="s">
        <v>8</v>
      </c>
      <c r="M3" t="s">
        <v>9</v>
      </c>
    </row>
    <row r="4" spans="1:15">
      <c r="A4" s="6" t="s">
        <v>10</v>
      </c>
      <c r="B4" s="7">
        <f t="shared" ref="B4:D5" si="0">H4+B17+H17+B30+H30</f>
        <v>10157</v>
      </c>
      <c r="C4" s="7">
        <f t="shared" si="0"/>
        <v>50966</v>
      </c>
      <c r="D4" s="7">
        <f t="shared" si="0"/>
        <v>22709</v>
      </c>
      <c r="E4" s="7">
        <f>B4+C4+D4</f>
        <v>83832</v>
      </c>
      <c r="G4" s="4" t="s">
        <v>10</v>
      </c>
      <c r="H4" s="7">
        <v>2597</v>
      </c>
      <c r="I4" s="7">
        <v>12922</v>
      </c>
      <c r="J4" s="7">
        <v>6324</v>
      </c>
      <c r="K4" s="8">
        <f>H4+I4+J4</f>
        <v>21843</v>
      </c>
    </row>
    <row r="5" spans="1:15">
      <c r="A5" s="4" t="s">
        <v>11</v>
      </c>
      <c r="B5" s="8">
        <f t="shared" si="0"/>
        <v>9656</v>
      </c>
      <c r="C5" s="8">
        <f t="shared" si="0"/>
        <v>52450</v>
      </c>
      <c r="D5" s="8">
        <f t="shared" si="0"/>
        <v>31113</v>
      </c>
      <c r="E5" s="8">
        <f>B5+C5+D5</f>
        <v>93219</v>
      </c>
      <c r="G5" s="4" t="s">
        <v>11</v>
      </c>
      <c r="H5" s="8">
        <v>2511</v>
      </c>
      <c r="I5" s="8">
        <v>14110</v>
      </c>
      <c r="J5" s="8">
        <v>9030</v>
      </c>
      <c r="K5" s="8">
        <f>H5+I5+J5</f>
        <v>25651</v>
      </c>
      <c r="M5" s="9" t="s">
        <v>12</v>
      </c>
    </row>
    <row r="6" spans="1:15">
      <c r="A6" s="4" t="s">
        <v>8</v>
      </c>
      <c r="B6" s="8">
        <f>B4+B5</f>
        <v>19813</v>
      </c>
      <c r="C6" s="8">
        <f>C4+C5</f>
        <v>103416</v>
      </c>
      <c r="D6" s="8">
        <f>D4+D5</f>
        <v>53822</v>
      </c>
      <c r="E6" s="8">
        <f>E4+E5</f>
        <v>177051</v>
      </c>
      <c r="G6" s="4" t="s">
        <v>8</v>
      </c>
      <c r="H6" s="8">
        <f>H4+H5</f>
        <v>5108</v>
      </c>
      <c r="I6" s="8">
        <f>I4+I5</f>
        <v>27032</v>
      </c>
      <c r="J6" s="8">
        <f>J4+J5</f>
        <v>15354</v>
      </c>
      <c r="K6" s="8">
        <f>K4+K5</f>
        <v>47494</v>
      </c>
      <c r="M6" s="9" t="s">
        <v>13</v>
      </c>
    </row>
    <row r="7" spans="1:15">
      <c r="A7" s="10" t="s">
        <v>14</v>
      </c>
      <c r="B7" s="11">
        <f>B6/E6</f>
        <v>0.11190560911827666</v>
      </c>
      <c r="C7" s="11">
        <f>C6/E6</f>
        <v>0.58410288560923129</v>
      </c>
      <c r="D7" s="11">
        <f>D6/E6</f>
        <v>0.30399150527249208</v>
      </c>
      <c r="E7" s="12">
        <f>B7+C7+D7</f>
        <v>1</v>
      </c>
      <c r="G7" s="4" t="s">
        <v>14</v>
      </c>
      <c r="H7" s="13">
        <f>H6/K6</f>
        <v>0.10755042742241125</v>
      </c>
      <c r="I7" s="13">
        <f>I6/K6</f>
        <v>0.56916663157451464</v>
      </c>
      <c r="J7" s="13">
        <f>J6/K6</f>
        <v>0.32328294100307409</v>
      </c>
      <c r="K7" s="14">
        <f>H7+I7+J7</f>
        <v>1</v>
      </c>
      <c r="M7" s="9" t="s">
        <v>15</v>
      </c>
    </row>
    <row r="8" spans="1:15">
      <c r="A8" s="3"/>
      <c r="B8" s="13"/>
      <c r="C8" s="13"/>
      <c r="D8" s="13"/>
      <c r="E8" s="14"/>
      <c r="G8" s="3"/>
      <c r="H8" s="15"/>
      <c r="I8" s="3"/>
      <c r="J8" s="3"/>
      <c r="K8" s="3"/>
    </row>
    <row r="9" spans="1:15">
      <c r="A9" s="3" t="s">
        <v>16</v>
      </c>
      <c r="B9" s="3"/>
      <c r="C9" s="16">
        <f>(B6+D6)/C6*100</f>
        <v>71.202715247157116</v>
      </c>
      <c r="D9" s="15"/>
      <c r="E9" s="3"/>
      <c r="G9" s="3" t="s">
        <v>16</v>
      </c>
      <c r="H9" s="3"/>
      <c r="I9" s="17">
        <f>(H6+J6)/I6*100</f>
        <v>75.695472033145904</v>
      </c>
      <c r="J9" s="3"/>
      <c r="K9" s="3"/>
      <c r="M9" s="9" t="s">
        <v>17</v>
      </c>
    </row>
    <row r="10" spans="1:15">
      <c r="A10" s="3" t="s">
        <v>18</v>
      </c>
      <c r="B10" s="3"/>
      <c r="C10" s="16">
        <f>B6/C6*100</f>
        <v>19.158544132435988</v>
      </c>
      <c r="D10" s="3"/>
      <c r="E10" s="3"/>
      <c r="G10" s="3" t="s">
        <v>18</v>
      </c>
      <c r="H10" s="3"/>
      <c r="I10" s="17">
        <f>H6/I6*100</f>
        <v>18.896123113347144</v>
      </c>
      <c r="J10" s="3"/>
      <c r="K10" s="3"/>
      <c r="M10" s="9" t="s">
        <v>19</v>
      </c>
    </row>
    <row r="11" spans="1:15">
      <c r="A11" s="3" t="s">
        <v>20</v>
      </c>
      <c r="B11" s="3"/>
      <c r="C11" s="16">
        <f>D6/C6*100</f>
        <v>52.044171114721124</v>
      </c>
      <c r="D11" s="3"/>
      <c r="E11" s="3"/>
      <c r="G11" s="3" t="s">
        <v>20</v>
      </c>
      <c r="H11" s="3"/>
      <c r="I11" s="17">
        <f>J6/I6*100</f>
        <v>56.799348919798753</v>
      </c>
      <c r="J11" s="3"/>
      <c r="K11" s="3"/>
      <c r="M11" s="9" t="s">
        <v>21</v>
      </c>
    </row>
    <row r="12" spans="1:15" ht="14.25" thickBot="1">
      <c r="A12" s="3" t="s">
        <v>22</v>
      </c>
      <c r="B12" s="3"/>
      <c r="C12" s="16">
        <f>D6/B6*100</f>
        <v>271.64992681572704</v>
      </c>
      <c r="D12" s="3"/>
      <c r="E12" s="3"/>
      <c r="G12" s="3" t="s">
        <v>22</v>
      </c>
      <c r="H12" s="3"/>
      <c r="I12" s="17">
        <f>J6/H6*100</f>
        <v>300.58731401722787</v>
      </c>
      <c r="J12" s="3"/>
      <c r="K12" s="3"/>
      <c r="M12" s="9" t="s">
        <v>23</v>
      </c>
    </row>
    <row r="13" spans="1:15" ht="14.25" thickBot="1">
      <c r="A13" s="18" t="s">
        <v>24</v>
      </c>
      <c r="B13" s="19"/>
      <c r="C13" s="20">
        <f>SUM(I13,C26,I26,C39,I39)</f>
        <v>84429</v>
      </c>
      <c r="D13" s="21"/>
      <c r="E13" s="21"/>
      <c r="G13" s="18" t="s">
        <v>24</v>
      </c>
      <c r="H13" s="19"/>
      <c r="I13" s="20">
        <v>23231</v>
      </c>
      <c r="J13" s="21"/>
      <c r="K13" s="21"/>
      <c r="M13" s="9"/>
    </row>
    <row r="15" spans="1:15">
      <c r="A15" t="s">
        <v>25</v>
      </c>
      <c r="G15" t="s">
        <v>26</v>
      </c>
    </row>
    <row r="16" spans="1:15" ht="13.5" customHeight="1">
      <c r="A16" s="3"/>
      <c r="B16" s="4" t="s">
        <v>5</v>
      </c>
      <c r="C16" s="4" t="s">
        <v>6</v>
      </c>
      <c r="D16" s="4" t="s">
        <v>7</v>
      </c>
      <c r="E16" s="4" t="s">
        <v>8</v>
      </c>
      <c r="F16" s="5"/>
      <c r="G16" s="4"/>
      <c r="H16" s="4" t="s">
        <v>5</v>
      </c>
      <c r="I16" s="4" t="s">
        <v>6</v>
      </c>
      <c r="J16" s="4" t="s">
        <v>7</v>
      </c>
      <c r="K16" s="4" t="s">
        <v>8</v>
      </c>
      <c r="M16" s="22" t="s">
        <v>27</v>
      </c>
      <c r="N16" s="22"/>
      <c r="O16" s="22"/>
    </row>
    <row r="17" spans="1:15">
      <c r="A17" s="4" t="s">
        <v>10</v>
      </c>
      <c r="B17" s="7">
        <v>1303</v>
      </c>
      <c r="C17" s="7">
        <v>6772</v>
      </c>
      <c r="D17" s="7">
        <v>3581</v>
      </c>
      <c r="E17" s="8">
        <f>B17+C17+D17</f>
        <v>11656</v>
      </c>
      <c r="G17" s="4" t="s">
        <v>10</v>
      </c>
      <c r="H17" s="7">
        <v>2083</v>
      </c>
      <c r="I17" s="7">
        <v>9779</v>
      </c>
      <c r="J17" s="7">
        <v>4535</v>
      </c>
      <c r="K17" s="8">
        <f>H17+I17+J17</f>
        <v>16397</v>
      </c>
      <c r="M17" s="22"/>
      <c r="N17" s="22"/>
      <c r="O17" s="22"/>
    </row>
    <row r="18" spans="1:15">
      <c r="A18" s="4" t="s">
        <v>11</v>
      </c>
      <c r="B18" s="8">
        <v>1225</v>
      </c>
      <c r="C18" s="8">
        <v>7100</v>
      </c>
      <c r="D18" s="8">
        <v>4860</v>
      </c>
      <c r="E18" s="8">
        <f>B18+C18+D18</f>
        <v>13185</v>
      </c>
      <c r="G18" s="4" t="s">
        <v>11</v>
      </c>
      <c r="H18" s="8">
        <v>1899</v>
      </c>
      <c r="I18" s="8">
        <v>9909</v>
      </c>
      <c r="J18" s="8">
        <v>6268</v>
      </c>
      <c r="K18" s="8">
        <f>H18+I18+J18</f>
        <v>18076</v>
      </c>
      <c r="M18" s="22"/>
      <c r="N18" s="22"/>
      <c r="O18" s="22"/>
    </row>
    <row r="19" spans="1:15">
      <c r="A19" s="4" t="s">
        <v>8</v>
      </c>
      <c r="B19" s="8">
        <f>B17+B18</f>
        <v>2528</v>
      </c>
      <c r="C19" s="8">
        <f>C17+C18</f>
        <v>13872</v>
      </c>
      <c r="D19" s="8">
        <f>D17+D18</f>
        <v>8441</v>
      </c>
      <c r="E19" s="8">
        <f>E17+E18</f>
        <v>24841</v>
      </c>
      <c r="G19" s="4" t="s">
        <v>8</v>
      </c>
      <c r="H19" s="8">
        <f>H17+H18</f>
        <v>3982</v>
      </c>
      <c r="I19" s="8">
        <f>I17+I18</f>
        <v>19688</v>
      </c>
      <c r="J19" s="8">
        <f>J17+J18</f>
        <v>10803</v>
      </c>
      <c r="K19" s="8">
        <f>K17+K18</f>
        <v>34473</v>
      </c>
      <c r="M19" s="23"/>
      <c r="N19" s="23"/>
      <c r="O19" s="23"/>
    </row>
    <row r="20" spans="1:15">
      <c r="A20" s="4" t="s">
        <v>14</v>
      </c>
      <c r="B20" s="13">
        <f>B19/E19</f>
        <v>0.10176723964413671</v>
      </c>
      <c r="C20" s="13">
        <f>C19/E19</f>
        <v>0.55843162513586408</v>
      </c>
      <c r="D20" s="13">
        <f>D19/E19</f>
        <v>0.33980113521999922</v>
      </c>
      <c r="E20" s="14">
        <f>B20+C20+D20</f>
        <v>1</v>
      </c>
      <c r="G20" s="4" t="s">
        <v>14</v>
      </c>
      <c r="H20" s="13">
        <f>H19/K19</f>
        <v>0.11551068952513562</v>
      </c>
      <c r="I20" s="13">
        <f>I19/K19</f>
        <v>0.57111362515591912</v>
      </c>
      <c r="J20" s="13">
        <f>J19/K19</f>
        <v>0.31337568531894527</v>
      </c>
      <c r="K20" s="14">
        <f>H20+I20+J20</f>
        <v>1</v>
      </c>
      <c r="M20" s="23"/>
      <c r="N20" s="23"/>
      <c r="O20" s="23"/>
    </row>
    <row r="21" spans="1:15">
      <c r="A21" s="3"/>
      <c r="B21" s="3"/>
      <c r="C21" s="15"/>
      <c r="D21" s="3"/>
      <c r="E21" s="3"/>
      <c r="G21" s="3"/>
      <c r="H21" s="3"/>
      <c r="I21" s="3"/>
      <c r="J21" s="3"/>
      <c r="K21" s="3"/>
      <c r="M21" s="23" t="s">
        <v>28</v>
      </c>
      <c r="N21" s="23"/>
      <c r="O21" s="23"/>
    </row>
    <row r="22" spans="1:15">
      <c r="A22" s="3" t="s">
        <v>16</v>
      </c>
      <c r="B22" s="3"/>
      <c r="C22" s="17">
        <f>(B19+D19)/C19*100</f>
        <v>79.072952710495954</v>
      </c>
      <c r="D22" s="3"/>
      <c r="E22" s="3"/>
      <c r="G22" s="3" t="s">
        <v>16</v>
      </c>
      <c r="H22" s="3"/>
      <c r="I22" s="17">
        <f>(H19+J19)/I19*100</f>
        <v>75.096505485574966</v>
      </c>
      <c r="J22" s="3"/>
      <c r="K22" s="3"/>
      <c r="M22" s="23" t="s">
        <v>29</v>
      </c>
      <c r="N22" s="23"/>
      <c r="O22" s="23"/>
    </row>
    <row r="23" spans="1:15">
      <c r="A23" s="3" t="s">
        <v>18</v>
      </c>
      <c r="B23" s="3"/>
      <c r="C23" s="17">
        <f>B19/C19*100</f>
        <v>18.223760092272205</v>
      </c>
      <c r="D23" s="3"/>
      <c r="E23" s="3"/>
      <c r="G23" s="3" t="s">
        <v>18</v>
      </c>
      <c r="H23" s="3"/>
      <c r="I23" s="17">
        <f>H19/I19*100</f>
        <v>20.225518082080455</v>
      </c>
      <c r="J23" s="3"/>
      <c r="K23" s="3"/>
    </row>
    <row r="24" spans="1:15">
      <c r="A24" s="3" t="s">
        <v>20</v>
      </c>
      <c r="B24" s="3"/>
      <c r="C24" s="17">
        <f>D19/C19*100</f>
        <v>60.849192618223761</v>
      </c>
      <c r="D24" s="3"/>
      <c r="E24" s="3"/>
      <c r="G24" s="3" t="s">
        <v>20</v>
      </c>
      <c r="H24" s="3"/>
      <c r="I24" s="17">
        <f>J19/I19*100</f>
        <v>54.870987403494517</v>
      </c>
      <c r="J24" s="3"/>
      <c r="K24" s="3"/>
    </row>
    <row r="25" spans="1:15" ht="14.25" thickBot="1">
      <c r="A25" s="3" t="s">
        <v>22</v>
      </c>
      <c r="B25" s="3"/>
      <c r="C25" s="17">
        <f>D19/B19*100</f>
        <v>333.90031645569621</v>
      </c>
      <c r="D25" s="3"/>
      <c r="E25" s="3"/>
      <c r="G25" s="3" t="s">
        <v>22</v>
      </c>
      <c r="H25" s="3"/>
      <c r="I25" s="17">
        <f>J19/H19*100</f>
        <v>271.29583124058263</v>
      </c>
      <c r="J25" s="3"/>
      <c r="K25" s="3"/>
    </row>
    <row r="26" spans="1:15" ht="14.25" thickBot="1">
      <c r="A26" s="18" t="s">
        <v>24</v>
      </c>
      <c r="B26" s="19"/>
      <c r="C26" s="20">
        <v>11544</v>
      </c>
      <c r="D26" s="21"/>
      <c r="E26" s="21"/>
      <c r="G26" s="18" t="s">
        <v>24</v>
      </c>
      <c r="H26" s="19"/>
      <c r="I26" s="20">
        <v>16161</v>
      </c>
      <c r="J26" s="21"/>
      <c r="K26" s="21"/>
      <c r="M26" s="9"/>
    </row>
    <row r="28" spans="1:15">
      <c r="A28" t="s">
        <v>30</v>
      </c>
      <c r="G28" t="s">
        <v>31</v>
      </c>
    </row>
    <row r="29" spans="1:15">
      <c r="A29" s="3"/>
      <c r="B29" s="4" t="s">
        <v>5</v>
      </c>
      <c r="C29" s="4" t="s">
        <v>6</v>
      </c>
      <c r="D29" s="4" t="s">
        <v>7</v>
      </c>
      <c r="E29" s="4" t="s">
        <v>8</v>
      </c>
      <c r="F29" s="5"/>
      <c r="G29" s="4"/>
      <c r="H29" s="4" t="s">
        <v>5</v>
      </c>
      <c r="I29" s="4" t="s">
        <v>6</v>
      </c>
      <c r="J29" s="4" t="s">
        <v>7</v>
      </c>
      <c r="K29" s="4" t="s">
        <v>8</v>
      </c>
    </row>
    <row r="30" spans="1:15">
      <c r="A30" s="4" t="s">
        <v>10</v>
      </c>
      <c r="B30" s="7">
        <v>2731</v>
      </c>
      <c r="C30" s="7">
        <v>14077</v>
      </c>
      <c r="D30" s="7">
        <v>5119</v>
      </c>
      <c r="E30" s="8">
        <f>B30+C30+D30</f>
        <v>21927</v>
      </c>
      <c r="G30" s="4" t="s">
        <v>10</v>
      </c>
      <c r="H30" s="7">
        <v>1443</v>
      </c>
      <c r="I30" s="7">
        <v>7416</v>
      </c>
      <c r="J30" s="7">
        <v>3150</v>
      </c>
      <c r="K30" s="8">
        <f>H30+I30+J30</f>
        <v>12009</v>
      </c>
      <c r="M30" s="23" t="s">
        <v>32</v>
      </c>
    </row>
    <row r="31" spans="1:15">
      <c r="A31" s="4" t="s">
        <v>11</v>
      </c>
      <c r="B31" s="8">
        <v>2676</v>
      </c>
      <c r="C31" s="8">
        <v>13816</v>
      </c>
      <c r="D31" s="8">
        <v>6837</v>
      </c>
      <c r="E31" s="8">
        <f>B31+C31+D31</f>
        <v>23329</v>
      </c>
      <c r="G31" s="4" t="s">
        <v>11</v>
      </c>
      <c r="H31" s="8">
        <v>1345</v>
      </c>
      <c r="I31" s="8">
        <v>7515</v>
      </c>
      <c r="J31" s="8">
        <v>4118</v>
      </c>
      <c r="K31" s="8">
        <f>H31+I31+J31</f>
        <v>12978</v>
      </c>
      <c r="M31" s="23" t="s">
        <v>33</v>
      </c>
    </row>
    <row r="32" spans="1:15">
      <c r="A32" s="4" t="s">
        <v>8</v>
      </c>
      <c r="B32" s="8">
        <f>B30+B31</f>
        <v>5407</v>
      </c>
      <c r="C32" s="8">
        <f>C30+C31</f>
        <v>27893</v>
      </c>
      <c r="D32" s="8">
        <f>D30+D31</f>
        <v>11956</v>
      </c>
      <c r="E32" s="8">
        <f>E30+E31</f>
        <v>45256</v>
      </c>
      <c r="G32" s="4" t="s">
        <v>8</v>
      </c>
      <c r="H32" s="8">
        <f>H30+H31</f>
        <v>2788</v>
      </c>
      <c r="I32" s="8">
        <f>I30+I31</f>
        <v>14931</v>
      </c>
      <c r="J32" s="8">
        <f>J30+J31</f>
        <v>7268</v>
      </c>
      <c r="K32" s="8">
        <f>K30+K31</f>
        <v>24987</v>
      </c>
      <c r="M32" s="23" t="s">
        <v>34</v>
      </c>
    </row>
    <row r="33" spans="1:13">
      <c r="A33" s="4" t="s">
        <v>14</v>
      </c>
      <c r="B33" s="13">
        <f>B32/E32</f>
        <v>0.11947587060279299</v>
      </c>
      <c r="C33" s="13">
        <f>C32/E32</f>
        <v>0.61633816510517947</v>
      </c>
      <c r="D33" s="13">
        <f>D32/E32</f>
        <v>0.26418596429202756</v>
      </c>
      <c r="E33" s="14">
        <f>B33+C33+D33</f>
        <v>1</v>
      </c>
      <c r="G33" s="4" t="s">
        <v>14</v>
      </c>
      <c r="H33" s="13">
        <f>H32/K32</f>
        <v>0.11157802057069677</v>
      </c>
      <c r="I33" s="13">
        <f>I32/K32</f>
        <v>0.59755072637771645</v>
      </c>
      <c r="J33" s="13">
        <f>J32/K32</f>
        <v>0.29087125305158684</v>
      </c>
      <c r="K33" s="14">
        <f>H33+I33+J33</f>
        <v>1</v>
      </c>
    </row>
    <row r="34" spans="1:13">
      <c r="A34" s="3"/>
      <c r="B34" s="3"/>
      <c r="C34" s="3"/>
      <c r="D34" s="3"/>
      <c r="E34" s="3"/>
      <c r="G34" s="3"/>
      <c r="H34" s="3"/>
      <c r="I34" s="3"/>
      <c r="J34" s="3"/>
      <c r="K34" s="3"/>
    </row>
    <row r="35" spans="1:13">
      <c r="A35" s="3" t="s">
        <v>16</v>
      </c>
      <c r="B35" s="3"/>
      <c r="C35" s="17">
        <f>(B32+D32)/C32*100</f>
        <v>62.248592836912486</v>
      </c>
      <c r="D35" s="3"/>
      <c r="E35" s="3"/>
      <c r="G35" s="3" t="s">
        <v>16</v>
      </c>
      <c r="H35" s="3"/>
      <c r="I35" s="17">
        <f>(H32+J32)/I32*100</f>
        <v>67.34980912196103</v>
      </c>
      <c r="J35" s="3"/>
      <c r="K35" s="3"/>
    </row>
    <row r="36" spans="1:13">
      <c r="A36" s="3" t="s">
        <v>18</v>
      </c>
      <c r="B36" s="3"/>
      <c r="C36" s="17">
        <f>B32/C32*100</f>
        <v>19.384791883268203</v>
      </c>
      <c r="D36" s="3"/>
      <c r="E36" s="3"/>
      <c r="G36" s="3" t="s">
        <v>18</v>
      </c>
      <c r="H36" s="3"/>
      <c r="I36" s="17">
        <f>H32/I32*100</f>
        <v>18.672560444712342</v>
      </c>
      <c r="J36" s="3"/>
      <c r="K36" s="3"/>
    </row>
    <row r="37" spans="1:13">
      <c r="A37" s="3" t="s">
        <v>20</v>
      </c>
      <c r="B37" s="3"/>
      <c r="C37" s="17">
        <f>D32/C32*100</f>
        <v>42.863800953644279</v>
      </c>
      <c r="D37" s="3"/>
      <c r="E37" s="3"/>
      <c r="G37" s="3" t="s">
        <v>20</v>
      </c>
      <c r="H37" s="3"/>
      <c r="I37" s="17">
        <f>J32/I32*100</f>
        <v>48.677248677248677</v>
      </c>
      <c r="J37" s="3"/>
      <c r="K37" s="3"/>
    </row>
    <row r="38" spans="1:13" ht="14.25" thickBot="1">
      <c r="A38" s="3" t="s">
        <v>22</v>
      </c>
      <c r="B38" s="3"/>
      <c r="C38" s="17">
        <f>D32/B32*100</f>
        <v>221.12076937303496</v>
      </c>
      <c r="D38" s="3"/>
      <c r="E38" s="3"/>
      <c r="G38" s="3" t="s">
        <v>22</v>
      </c>
      <c r="H38" s="3"/>
      <c r="I38" s="17">
        <f>J32/H32*100</f>
        <v>260.68866571018651</v>
      </c>
      <c r="J38" s="3"/>
      <c r="K38" s="3"/>
    </row>
    <row r="39" spans="1:13" ht="14.25" thickBot="1">
      <c r="A39" s="18" t="s">
        <v>24</v>
      </c>
      <c r="B39" s="19"/>
      <c r="C39" s="20">
        <v>22097</v>
      </c>
      <c r="D39" s="21"/>
      <c r="E39" s="21"/>
      <c r="G39" s="18" t="s">
        <v>24</v>
      </c>
      <c r="H39" s="19"/>
      <c r="I39" s="20">
        <v>11396</v>
      </c>
      <c r="J39" s="21"/>
      <c r="K39" s="21"/>
      <c r="M39" s="24" t="s">
        <v>35</v>
      </c>
    </row>
  </sheetData>
  <mergeCells count="7">
    <mergeCell ref="A13:B13"/>
    <mergeCell ref="G13:H13"/>
    <mergeCell ref="M16:O18"/>
    <mergeCell ref="A26:B26"/>
    <mergeCell ref="G26:H26"/>
    <mergeCell ref="A39:B39"/>
    <mergeCell ref="G39:H39"/>
  </mergeCells>
  <phoneticPr fontId="3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03.012.31</vt:lpstr>
    </vt:vector>
  </TitlesOfParts>
  <Company>鎌倉市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2022-02-01T07:54:34Z</cp:lastPrinted>
  <dcterms:created xsi:type="dcterms:W3CDTF">2022-02-01T07:54:25Z</dcterms:created>
  <dcterms:modified xsi:type="dcterms:W3CDTF">2022-02-01T07:56:31Z</dcterms:modified>
</cp:coreProperties>
</file>